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nnyzonneveld/Documents/Danny zakelijk/Bestuurlijk/SFJ/Reserveringen/Formulieren/"/>
    </mc:Choice>
  </mc:AlternateContent>
  <xr:revisionPtr revIDLastSave="0" documentId="8_{4626319F-3F21-304D-843E-D56996681DB0}" xr6:coauthVersionLast="47" xr6:coauthVersionMax="47" xr10:uidLastSave="{00000000-0000-0000-0000-000000000000}"/>
  <bookViews>
    <workbookView xWindow="0" yWindow="760" windowWidth="30240" windowHeight="17880" tabRatio="567" xr2:uid="{B53E7F1A-6684-4F04-B69B-E7C267391A24}"/>
  </bookViews>
  <sheets>
    <sheet name="Reserveringsformulier" sheetId="1" r:id="rId1"/>
    <sheet name="Plattegrond" sheetId="4" r:id="rId2"/>
    <sheet name="Input" sheetId="2" state="hidden" r:id="rId3"/>
    <sheet name="Tarieven 2025-2026" sheetId="7" r:id="rId4"/>
    <sheet name="WW Protected" sheetId="5" state="hidden" r:id="rId5"/>
  </sheets>
  <externalReferences>
    <externalReference r:id="rId6"/>
  </externalReferences>
  <definedNames>
    <definedName name="Activiteit" localSheetId="3">[1]Input!$C$15:$C$18</definedName>
    <definedName name="Activiteit">Input!$C$15:$C$18</definedName>
    <definedName name="_xlnm.Print_Area" localSheetId="0">Reserveringsformulier!$B$1:$V$38</definedName>
    <definedName name="_xlnm.Print_Area" localSheetId="3">'Tarieven 2025-2026'!$B$1:$S$22</definedName>
    <definedName name="Datum" localSheetId="3">[1]Input!$E$15:$E$380</definedName>
    <definedName name="Datum">Input!$E$15:$E$380</definedName>
    <definedName name="Tarieven" localSheetId="3">[1]Input!$C$4:$J$12</definedName>
    <definedName name="Tarieven">Input!$C$4:$J$12</definedName>
    <definedName name="Tijd" localSheetId="3">[1]Input!$D$15:$D$29</definedName>
    <definedName name="Tijd">Input!$D$15:$D$29</definedName>
    <definedName name="Veldnr" localSheetId="3">[1]Input!$C$5:$C$12</definedName>
    <definedName name="Veldnr">Input!$C$5:$C$12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" i="1" l="1"/>
  <c r="I20" i="1"/>
  <c r="I23" i="1"/>
  <c r="I19" i="1" l="1"/>
  <c r="I21" i="1"/>
  <c r="I22" i="1"/>
  <c r="I24" i="1"/>
  <c r="I25" i="1"/>
  <c r="I26" i="1"/>
  <c r="U19" i="1"/>
  <c r="U20" i="1"/>
  <c r="V20" i="1"/>
  <c r="U21" i="1"/>
  <c r="V21" i="1"/>
  <c r="U22" i="1"/>
  <c r="V22" i="1"/>
  <c r="U23" i="1"/>
  <c r="V23" i="1"/>
  <c r="U24" i="1"/>
  <c r="V24" i="1"/>
  <c r="U25" i="1"/>
  <c r="V25" i="1"/>
  <c r="U26" i="1"/>
  <c r="V26" i="1"/>
  <c r="U27" i="1"/>
  <c r="V27" i="1"/>
  <c r="U18" i="1"/>
  <c r="P28" i="1"/>
  <c r="V34" i="1" s="1"/>
  <c r="I18" i="1"/>
  <c r="E6" i="2" l="1"/>
  <c r="F6" i="2"/>
  <c r="E7" i="2"/>
  <c r="F7" i="2"/>
  <c r="E8" i="2"/>
  <c r="F8" i="2"/>
  <c r="E9" i="2"/>
  <c r="F9" i="2"/>
  <c r="E10" i="2"/>
  <c r="F10" i="2"/>
  <c r="E11" i="2"/>
  <c r="F11" i="2"/>
  <c r="E12" i="2"/>
  <c r="F12" i="2"/>
  <c r="D7" i="2"/>
  <c r="D8" i="2"/>
  <c r="D9" i="2"/>
  <c r="D10" i="2"/>
  <c r="D11" i="2"/>
  <c r="D12" i="2"/>
  <c r="D6" i="2"/>
  <c r="C7" i="2"/>
  <c r="C8" i="2"/>
  <c r="C9" i="2"/>
  <c r="C10" i="2"/>
  <c r="C11" i="2"/>
  <c r="C12" i="2"/>
  <c r="C6" i="2"/>
  <c r="J7" i="2"/>
  <c r="J8" i="2"/>
  <c r="J9" i="2"/>
  <c r="J10" i="2"/>
  <c r="J11" i="2"/>
  <c r="J12" i="2"/>
  <c r="J6" i="2"/>
  <c r="I7" i="2"/>
  <c r="I8" i="2"/>
  <c r="I9" i="2"/>
  <c r="I10" i="2"/>
  <c r="I11" i="2"/>
  <c r="I12" i="2"/>
  <c r="I6" i="2"/>
  <c r="H7" i="2"/>
  <c r="H8" i="2"/>
  <c r="H9" i="2"/>
  <c r="H10" i="2"/>
  <c r="H11" i="2"/>
  <c r="H12" i="2"/>
  <c r="G7" i="2"/>
  <c r="G8" i="2"/>
  <c r="G9" i="2"/>
  <c r="G10" i="2"/>
  <c r="G11" i="2"/>
  <c r="G12" i="2"/>
  <c r="G6" i="2"/>
  <c r="F20" i="1" l="1"/>
  <c r="F22" i="1"/>
  <c r="F24" i="1"/>
  <c r="F25" i="1"/>
  <c r="F21" i="1"/>
  <c r="F23" i="1"/>
  <c r="F19" i="1"/>
  <c r="I27" i="1"/>
  <c r="F26" i="1" l="1"/>
  <c r="F27" i="1"/>
  <c r="L19" i="1"/>
  <c r="M19" i="1"/>
  <c r="N19" i="1"/>
  <c r="L20" i="1"/>
  <c r="M20" i="1"/>
  <c r="N20" i="1"/>
  <c r="L21" i="1"/>
  <c r="M21" i="1"/>
  <c r="N21" i="1"/>
  <c r="L22" i="1"/>
  <c r="M22" i="1"/>
  <c r="N22" i="1"/>
  <c r="L23" i="1"/>
  <c r="M23" i="1"/>
  <c r="N23" i="1"/>
  <c r="L24" i="1"/>
  <c r="M24" i="1"/>
  <c r="N24" i="1"/>
  <c r="L25" i="1"/>
  <c r="M25" i="1"/>
  <c r="N25" i="1"/>
  <c r="L26" i="1"/>
  <c r="M26" i="1"/>
  <c r="N26" i="1"/>
  <c r="L27" i="1"/>
  <c r="M27" i="1"/>
  <c r="N27" i="1"/>
  <c r="N18" i="1"/>
  <c r="M18" i="1"/>
  <c r="J18" i="1"/>
  <c r="K18" i="1" s="1"/>
  <c r="L18" i="1" l="1"/>
  <c r="O18" i="1" l="1"/>
  <c r="T19" i="1"/>
  <c r="V19" i="1" s="1"/>
  <c r="T20" i="1"/>
  <c r="T21" i="1"/>
  <c r="T22" i="1"/>
  <c r="T23" i="1"/>
  <c r="T24" i="1"/>
  <c r="T25" i="1"/>
  <c r="T26" i="1"/>
  <c r="T27" i="1"/>
  <c r="T18" i="1" l="1"/>
  <c r="V18" i="1" s="1"/>
  <c r="J19" i="1" l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O25" i="1" l="1"/>
  <c r="O24" i="1"/>
  <c r="O21" i="1"/>
  <c r="O23" i="1"/>
  <c r="O22" i="1"/>
  <c r="O27" i="1"/>
  <c r="O20" i="1"/>
  <c r="O26" i="1"/>
  <c r="O19" i="1"/>
  <c r="D28" i="1" a="1"/>
  <c r="D28" i="1" s="1"/>
  <c r="V35" i="1" s="1"/>
  <c r="V28" i="1" l="1"/>
  <c r="V33" i="1" s="1"/>
  <c r="E16" i="2"/>
  <c r="O28" i="1" l="1"/>
  <c r="V32" i="1" s="1"/>
  <c r="V36" i="1" s="1"/>
  <c r="E17" i="2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Rosita Paone</author>
  </authors>
  <commentList>
    <comment ref="G17" authorId="0" shapeId="0" xr:uid="{E50EC03A-ED9A-4FF3-8D40-49D3B101ED81}">
      <text>
        <r>
          <rPr>
            <b/>
            <sz val="9"/>
            <color rgb="FF000000"/>
            <rFont val="Tahoma"/>
            <family val="2"/>
          </rPr>
          <t xml:space="preserve">Tijd:
</t>
        </r>
        <r>
          <rPr>
            <sz val="9"/>
            <color rgb="FF000000"/>
            <rFont val="Tahoma"/>
            <family val="2"/>
          </rPr>
          <t xml:space="preserve">Indien geen heel uur gewenst, verander dan de tijd handmatig.
</t>
        </r>
      </text>
    </comment>
    <comment ref="H17" authorId="0" shapeId="0" xr:uid="{02E36FC9-303B-4279-9E2B-6A151CB8824E}">
      <text>
        <r>
          <rPr>
            <b/>
            <sz val="9"/>
            <color rgb="FF000000"/>
            <rFont val="Tahoma"/>
            <family val="2"/>
          </rPr>
          <t xml:space="preserve">Tijd:
</t>
        </r>
        <r>
          <rPr>
            <sz val="9"/>
            <color rgb="FF000000"/>
            <rFont val="Tahoma"/>
            <family val="2"/>
          </rPr>
          <t xml:space="preserve">Indien geen heel uur gewenst, verander dan de tijd handmatig.
</t>
        </r>
      </text>
    </comment>
    <comment ref="M17" authorId="0" shapeId="0" xr:uid="{9787E909-087A-4B2F-BE6E-FF70EBD612D3}">
      <text>
        <r>
          <rPr>
            <sz val="9"/>
            <color rgb="FF000000"/>
            <rFont val="Tahoma"/>
            <family val="2"/>
          </rPr>
          <t xml:space="preserve">In 2019 worden voor de kleedlokalen dezelfde tarieven gehanteerd als bij Sportpark West en Geusselt Noord.
</t>
        </r>
      </text>
    </comment>
    <comment ref="N17" authorId="0" shapeId="0" xr:uid="{F2E69FAB-EA41-4768-A489-F4672D133DAD}">
      <text>
        <r>
          <rPr>
            <sz val="9"/>
            <color rgb="FF000000"/>
            <rFont val="Tahoma"/>
            <family val="2"/>
          </rPr>
          <t xml:space="preserve">In 2019 worden voor de kleedlokalen dezelfde tarieven gehanteerd als bij Sportpark West en Geusselt Noord.
</t>
        </r>
      </text>
    </comment>
    <comment ref="R17" authorId="0" shapeId="0" xr:uid="{BE081202-EE85-4F95-8439-A902563D21A4}">
      <text>
        <r>
          <rPr>
            <b/>
            <sz val="9"/>
            <color rgb="FF000000"/>
            <rFont val="Tahoma"/>
            <family val="2"/>
          </rPr>
          <t xml:space="preserve">Tijd:
</t>
        </r>
        <r>
          <rPr>
            <sz val="9"/>
            <color rgb="FF000000"/>
            <rFont val="Tahoma"/>
            <family val="2"/>
          </rPr>
          <t xml:space="preserve">Indien geen heel uur gewenst, verander dan de tijd handmatig.
</t>
        </r>
      </text>
    </comment>
    <comment ref="S17" authorId="0" shapeId="0" xr:uid="{8C35D791-A2E7-4637-9C27-E94E39B9CC6E}">
      <text>
        <r>
          <rPr>
            <b/>
            <sz val="9"/>
            <color rgb="FF000000"/>
            <rFont val="Tahoma"/>
            <family val="2"/>
          </rPr>
          <t xml:space="preserve">Tijd:
</t>
        </r>
        <r>
          <rPr>
            <sz val="9"/>
            <color rgb="FF000000"/>
            <rFont val="Tahoma"/>
            <family val="2"/>
          </rPr>
          <t xml:space="preserve">Indien geen heel uur gewenst, verander dan de tijd handmatig.
</t>
        </r>
      </text>
    </comment>
  </commentList>
</comments>
</file>

<file path=xl/sharedStrings.xml><?xml version="1.0" encoding="utf-8"?>
<sst xmlns="http://schemas.openxmlformats.org/spreadsheetml/2006/main" count="184" uniqueCount="116">
  <si>
    <t>Veld</t>
  </si>
  <si>
    <t>Totaal aantal uren</t>
  </si>
  <si>
    <r>
      <rPr>
        <sz val="9"/>
        <rFont val="Trebuchet MS"/>
        <family val="2"/>
      </rPr>
      <t>soort ondergrond</t>
    </r>
  </si>
  <si>
    <r>
      <rPr>
        <sz val="9"/>
        <rFont val="Trebuchet MS"/>
        <family val="2"/>
      </rPr>
      <t>geschikt voor sporttak *1</t>
    </r>
  </si>
  <si>
    <t>Voetbal</t>
  </si>
  <si>
    <t>Atletiek</t>
  </si>
  <si>
    <t>Overig</t>
  </si>
  <si>
    <t>Kies activiteit</t>
  </si>
  <si>
    <t>Veldnr</t>
  </si>
  <si>
    <t>rondbaan</t>
  </si>
  <si>
    <t>middenterrein</t>
  </si>
  <si>
    <t xml:space="preserve">Factuuradres </t>
  </si>
  <si>
    <t>Kosten velden</t>
  </si>
  <si>
    <t>Reserveringsformulier Incidenteel Gebruik Sportpark Jekerdal</t>
  </si>
  <si>
    <t>Naam aanvrager:</t>
  </si>
  <si>
    <t>Organisatie:</t>
  </si>
  <si>
    <t>Uw referentie:</t>
  </si>
  <si>
    <t>Datum aanvraag:</t>
  </si>
  <si>
    <t>https://www.maastrichtsport.nl/accommodaties-en-voorzieningen/buitensport/locaties#sportpark-jekerdal</t>
  </si>
  <si>
    <t>Reserveringsformulier sturen naar:</t>
  </si>
  <si>
    <t>Gegevens aanvrager</t>
  </si>
  <si>
    <t>Emailadres:</t>
  </si>
  <si>
    <t>Telefoonnummer:</t>
  </si>
  <si>
    <t>Kostenindicatie</t>
  </si>
  <si>
    <t>Totaal</t>
  </si>
  <si>
    <t>Volg nr</t>
  </si>
  <si>
    <t>Activiteit en datum</t>
  </si>
  <si>
    <t>Naam:</t>
  </si>
  <si>
    <t>T.a.v.:</t>
  </si>
  <si>
    <t>Straat:</t>
  </si>
  <si>
    <t>Postcode:</t>
  </si>
  <si>
    <t>Plaats:</t>
  </si>
  <si>
    <t>3R</t>
  </si>
  <si>
    <t>3M</t>
  </si>
  <si>
    <t>Kies gewenste datum</t>
  </si>
  <si>
    <t>Email:</t>
  </si>
  <si>
    <t xml:space="preserve">Aantal dagen  </t>
  </si>
  <si>
    <t>Voor nadere informatie, zie website:</t>
  </si>
  <si>
    <t xml:space="preserve">*1 = </t>
  </si>
  <si>
    <t>Opmerking</t>
  </si>
  <si>
    <t>sportparkjekerdalreserveringen@gmail.com</t>
  </si>
  <si>
    <t>Gewenst veld</t>
  </si>
  <si>
    <t>Soort Veld</t>
  </si>
  <si>
    <t>Tijd van:</t>
  </si>
  <si>
    <t>Tijd tot:</t>
  </si>
  <si>
    <t>Totaal aantal uren per lokaal</t>
  </si>
  <si>
    <t>WW</t>
  </si>
  <si>
    <t>Rosita</t>
  </si>
  <si>
    <t>Extra kleedlokalen</t>
  </si>
  <si>
    <t>Tarieven Sportpark Jekerdal</t>
  </si>
  <si>
    <t>sportpark</t>
  </si>
  <si>
    <t>velnr.</t>
  </si>
  <si>
    <t>veldomvang</t>
  </si>
  <si>
    <t>soort ondergrond</t>
  </si>
  <si>
    <t>geschikt voor sporttak *1</t>
  </si>
  <si>
    <t>veldver- lichting aanwezig</t>
  </si>
  <si>
    <t>kleed- lokalen aanwezig</t>
  </si>
  <si>
    <t>gebruik overige faciliteiten *2 overleggen met</t>
  </si>
  <si>
    <t>beheerder *3 op park</t>
  </si>
  <si>
    <t>Incidenteel gebruik 
(minder dan 40 gebruiksmomenten per seizoen)</t>
  </si>
  <si>
    <t>Structureel gebruik 
(forfait)</t>
  </si>
  <si>
    <t>tarief gebruik velden
 per uur</t>
  </si>
  <si>
    <t>verplichte kosten *5 gebruik 2 kleedlokalen per 
gebruiksmoment</t>
  </si>
  <si>
    <t>verplichte service- kosten *5 gebruik 2 kleedlokalen per
gebruiksmoment</t>
  </si>
  <si>
    <t>kosten veldverlichting ter bepaling door</t>
  </si>
  <si>
    <t>kosten gebruik kleedlokalen ter bepaling door</t>
  </si>
  <si>
    <t>servicekosten ter bepaling door</t>
  </si>
  <si>
    <t>Jekerdal</t>
  </si>
  <si>
    <t>heel veld</t>
  </si>
  <si>
    <t>natuurgras</t>
  </si>
  <si>
    <t>voetbal</t>
  </si>
  <si>
    <t>nee</t>
  </si>
  <si>
    <t>ja</t>
  </si>
  <si>
    <t>SFJ</t>
  </si>
  <si>
    <t>n.v.t.</t>
  </si>
  <si>
    <t>kunstgras</t>
  </si>
  <si>
    <t>oefenveld</t>
  </si>
  <si>
    <t>kunststof/gras</t>
  </si>
  <si>
    <t>atletiek</t>
  </si>
  <si>
    <t>*1 = De velden zijn ingericht conform de eisen van de betreffende sportbond. In sommige gevallen kunnen er ook andere activiteiten op plaatsvinden. Hiervoor is toestemming nodig van Maastricht Sport.</t>
  </si>
  <si>
    <t>*2 = Het betreft hier faciliteiten als hoekvlaggen, doelnetten, ballen, pionnen etc.</t>
  </si>
  <si>
    <t xml:space="preserve">*3 = Er is geen vaste beheerder op het sportpark aanwezig. Door de beheerder van het Sportcafé en vrijwilligers/kader van de sportverenigingen wordt op gezette tijden toezicht gehouden. </t>
  </si>
  <si>
    <t>*5 = Gebruiker moet altijd het gebruik van 2 kleedlokalen en de bijbehorende servicekosten betalen, ongeacht of hij hiervan gebruik maakt. Indien er geen of minder kleedlokalen beschikbaar zijn vindt aanpassing plaats</t>
  </si>
  <si>
    <t>Aantal kleedlokalen inbegepen</t>
  </si>
  <si>
    <t>Totale kosten velden</t>
  </si>
  <si>
    <t>verplichte servicekosten gebruik 2 kleedlokalen per 4 uur</t>
  </si>
  <si>
    <t>Totale Kosten</t>
  </si>
  <si>
    <t>Gewenst aantal extra kleedlokalen</t>
  </si>
  <si>
    <t>Totale kosten extra kleedlokalen</t>
  </si>
  <si>
    <t>verplichte kosten veldverlichting *4 per uur of kosten</t>
  </si>
  <si>
    <t>verplichte kos ten gebruik 2 kleedlokalen per 4 uur</t>
  </si>
  <si>
    <t>Kosten veld per uur</t>
  </si>
  <si>
    <t>Totaal kosten veldreservering</t>
  </si>
  <si>
    <t>Totaal kosten extra kleedlokalen</t>
  </si>
  <si>
    <t>Veldreservering</t>
  </si>
  <si>
    <t>Kosten per lokaal/per 4 uur</t>
  </si>
  <si>
    <t>Kosten openen/sluiten *1</t>
  </si>
  <si>
    <t>Vul gewenste velden en eventuele extra kleedlokalen in:</t>
  </si>
  <si>
    <t>https://support.office.com/en-us/article/lock-or-unlock-specific-areas-of-a-protected-worksheet-75481b72-db8a-4267-8c43-042a5f2cd93a</t>
  </si>
  <si>
    <t>To Lock Unlock</t>
  </si>
  <si>
    <t>Opgesteld door Stichting Sportpark Jekerdal (SFJ)</t>
  </si>
  <si>
    <t>Kosten extra kleedlokalen</t>
  </si>
  <si>
    <t xml:space="preserve"> </t>
  </si>
  <si>
    <t>forfaitbedrag veld 
seizoen 
2021-2022</t>
  </si>
  <si>
    <t>Het tarief voor openen/sluiten van de kleedlokalen is € 15,00 per dag.</t>
  </si>
  <si>
    <t xml:space="preserve"> kosten veldverlichting *4 per uur</t>
  </si>
  <si>
    <t>Kosten verlichting *2</t>
  </si>
  <si>
    <t>*2 = Tarief verlichting is € 5,00 per uur. In te vullen door verhuurder.</t>
  </si>
  <si>
    <t>Uren veld-verlichting *2</t>
  </si>
  <si>
    <t>*4 = Veldverlichting wordt in rekening gebracht naar gebruik</t>
  </si>
  <si>
    <t>Versie mei 2023</t>
  </si>
  <si>
    <t>Versie 2024-10-16</t>
  </si>
  <si>
    <t>Zie voor nadere toelichting ook het onderdeel ‘tarieven’ van de ‘algemene voorwaarden voor gebruik gemeentelijke buitensportaccommodaties 2024-2025’ op de website www.maastrichtsport.nl.</t>
  </si>
  <si>
    <t>seizoen 2025-2026</t>
  </si>
  <si>
    <t>verplichte kosten gebruik 2 kleedlokalen max 4 uur</t>
  </si>
  <si>
    <t>verplichte servicekosten gebruik 2 kleedlokalen max 4 uur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</si>
</sst>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\€\ 0.00"/>
    <numFmt numFmtId="165" formatCode="[$-413]dd\-mmm\-yy\,\ ddd;@"/>
    <numFmt numFmtId="166" formatCode="[$€-413]\ #,##0.00"/>
    <numFmt numFmtId="167" formatCode="h:mm;@"/>
    <numFmt numFmtId="168" formatCode="h:mm"/>
    <numFmt numFmtId="169" formatCode="\€\ #,##0.00"/>
  </numFmts>
  <fonts count="28" x14ac:knownFonts="1">
    <font>
      <sz val="10"/>
      <color theme="1"/>
      <name val="Calibri"/>
      <family val="2"/>
    </font>
    <font>
      <sz val="9"/>
      <name val="Trebuchet MS"/>
      <family val="2"/>
    </font>
    <font>
      <sz val="9"/>
      <name val="Trebuchet MS"/>
      <family val="2"/>
    </font>
    <font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u/>
      <sz val="10"/>
      <color theme="10"/>
      <name val="Calibri"/>
      <family val="2"/>
    </font>
    <font>
      <sz val="16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.5"/>
      <color theme="1"/>
      <name val="Arial"/>
      <family val="2"/>
    </font>
    <font>
      <sz val="9"/>
      <color theme="1"/>
      <name val="Calibri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i/>
      <sz val="9"/>
      <name val="Arial"/>
      <family val="2"/>
    </font>
    <font>
      <sz val="8.5"/>
      <name val="Arial"/>
      <family val="2"/>
    </font>
    <font>
      <i/>
      <sz val="8"/>
      <color theme="1"/>
      <name val="Arial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sz val="12"/>
      <color theme="1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EEEEE"/>
      </patternFill>
    </fill>
    <fill>
      <patternFill patternType="solid">
        <fgColor rgb="FFC5E0C2"/>
      </patternFill>
    </fill>
    <fill>
      <patternFill patternType="solid">
        <fgColor rgb="FFF6D2B8"/>
      </patternFill>
    </fill>
    <fill>
      <patternFill patternType="solid">
        <fgColor rgb="FF8DC68F"/>
      </patternFill>
    </fill>
    <fill>
      <patternFill patternType="solid">
        <fgColor rgb="FFF1BD99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9" fillId="0" borderId="0"/>
  </cellStyleXfs>
  <cellXfs count="128">
    <xf numFmtId="0" fontId="0" fillId="0" borderId="0" xfId="0"/>
    <xf numFmtId="0" fontId="3" fillId="0" borderId="2" xfId="0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right" vertical="top" shrinkToFi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165" fontId="0" fillId="0" borderId="0" xfId="0" applyNumberFormat="1"/>
    <xf numFmtId="0" fontId="7" fillId="0" borderId="0" xfId="1"/>
    <xf numFmtId="167" fontId="0" fillId="0" borderId="0" xfId="0" applyNumberFormat="1"/>
    <xf numFmtId="168" fontId="0" fillId="0" borderId="0" xfId="0" applyNumberFormat="1"/>
    <xf numFmtId="0" fontId="21" fillId="3" borderId="2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 wrapText="1"/>
    </xf>
    <xf numFmtId="164" fontId="5" fillId="0" borderId="2" xfId="2" applyNumberFormat="1" applyFont="1" applyBorder="1" applyAlignment="1">
      <alignment horizontal="right" vertical="center" shrinkToFit="1"/>
    </xf>
    <xf numFmtId="0" fontId="18" fillId="3" borderId="2" xfId="2" applyFont="1" applyFill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165" fontId="6" fillId="0" borderId="3" xfId="0" applyNumberFormat="1" applyFont="1" applyBorder="1" applyAlignment="1" applyProtection="1">
      <alignment horizontal="center" vertical="center"/>
      <protection locked="0"/>
    </xf>
    <xf numFmtId="168" fontId="6" fillId="0" borderId="3" xfId="0" applyNumberFormat="1" applyFont="1" applyBorder="1" applyAlignment="1" applyProtection="1">
      <alignment horizontal="center" vertical="center"/>
      <protection locked="0"/>
    </xf>
    <xf numFmtId="168" fontId="6" fillId="0" borderId="3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top"/>
    </xf>
    <xf numFmtId="0" fontId="6" fillId="0" borderId="0" xfId="0" applyFont="1"/>
    <xf numFmtId="0" fontId="10" fillId="0" borderId="0" xfId="0" applyFont="1" applyAlignment="1">
      <alignment horizontal="left" vertical="top"/>
    </xf>
    <xf numFmtId="166" fontId="6" fillId="0" borderId="0" xfId="0" applyNumberFormat="1" applyFont="1"/>
    <xf numFmtId="0" fontId="7" fillId="0" borderId="0" xfId="1" applyProtection="1"/>
    <xf numFmtId="0" fontId="11" fillId="0" borderId="0" xfId="1" applyFont="1" applyProtection="1"/>
    <xf numFmtId="0" fontId="1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1" applyFont="1" applyAlignment="1" applyProtection="1">
      <alignment vertical="center"/>
    </xf>
    <xf numFmtId="0" fontId="6" fillId="0" borderId="7" xfId="0" applyFont="1" applyBorder="1"/>
    <xf numFmtId="0" fontId="6" fillId="0" borderId="10" xfId="0" applyFont="1" applyBorder="1"/>
    <xf numFmtId="0" fontId="6" fillId="0" borderId="12" xfId="0" applyFont="1" applyBorder="1"/>
    <xf numFmtId="0" fontId="9" fillId="0" borderId="0" xfId="0" applyFont="1" applyAlignment="1">
      <alignment horizontal="left" vertical="top"/>
    </xf>
    <xf numFmtId="0" fontId="12" fillId="3" borderId="5" xfId="0" applyFont="1" applyFill="1" applyBorder="1" applyAlignment="1">
      <alignment horizontal="centerContinuous" vertical="top" wrapText="1"/>
    </xf>
    <xf numFmtId="0" fontId="12" fillId="3" borderId="6" xfId="0" applyFont="1" applyFill="1" applyBorder="1" applyAlignment="1">
      <alignment horizontal="centerContinuous" vertical="top" wrapText="1"/>
    </xf>
    <xf numFmtId="0" fontId="12" fillId="4" borderId="4" xfId="0" applyFont="1" applyFill="1" applyBorder="1" applyAlignment="1">
      <alignment horizontal="centerContinuous" vertical="top" wrapText="1"/>
    </xf>
    <xf numFmtId="0" fontId="12" fillId="4" borderId="5" xfId="0" applyFont="1" applyFill="1" applyBorder="1" applyAlignment="1">
      <alignment horizontal="centerContinuous" vertical="top" wrapText="1"/>
    </xf>
    <xf numFmtId="0" fontId="12" fillId="4" borderId="6" xfId="0" applyFont="1" applyFill="1" applyBorder="1" applyAlignment="1">
      <alignment horizontal="centerContinuous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21" fillId="3" borderId="2" xfId="2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0" borderId="3" xfId="0" applyFont="1" applyBorder="1" applyAlignment="1">
      <alignment horizontal="center" vertical="center"/>
    </xf>
    <xf numFmtId="167" fontId="6" fillId="0" borderId="3" xfId="0" applyNumberFormat="1" applyFont="1" applyBorder="1" applyAlignment="1">
      <alignment horizontal="center" vertical="center"/>
    </xf>
    <xf numFmtId="166" fontId="6" fillId="0" borderId="3" xfId="0" applyNumberFormat="1" applyFont="1" applyBorder="1" applyAlignment="1">
      <alignment vertical="center"/>
    </xf>
    <xf numFmtId="1" fontId="6" fillId="0" borderId="3" xfId="0" applyNumberFormat="1" applyFont="1" applyBorder="1" applyAlignment="1">
      <alignment horizontal="center" vertical="center"/>
    </xf>
    <xf numFmtId="166" fontId="6" fillId="0" borderId="3" xfId="0" applyNumberFormat="1" applyFont="1" applyBorder="1" applyAlignment="1">
      <alignment horizontal="right" vertical="center"/>
    </xf>
    <xf numFmtId="2" fontId="6" fillId="0" borderId="0" xfId="0" applyNumberFormat="1" applyFont="1"/>
    <xf numFmtId="0" fontId="6" fillId="0" borderId="22" xfId="0" applyFont="1" applyBorder="1" applyAlignment="1">
      <alignment horizontal="center" vertical="center"/>
    </xf>
    <xf numFmtId="1" fontId="6" fillId="0" borderId="30" xfId="0" applyNumberFormat="1" applyFont="1" applyBorder="1" applyAlignment="1">
      <alignment horizontal="center"/>
    </xf>
    <xf numFmtId="0" fontId="6" fillId="0" borderId="33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33" xfId="0" applyFont="1" applyBorder="1" applyAlignment="1">
      <alignment horizontal="right" vertical="center"/>
    </xf>
    <xf numFmtId="166" fontId="6" fillId="0" borderId="30" xfId="0" applyNumberFormat="1" applyFont="1" applyBorder="1" applyAlignment="1">
      <alignment vertical="center"/>
    </xf>
    <xf numFmtId="166" fontId="6" fillId="0" borderId="30" xfId="0" applyNumberFormat="1" applyFont="1" applyBorder="1" applyAlignment="1">
      <alignment horizontal="right" vertical="center"/>
    </xf>
    <xf numFmtId="166" fontId="6" fillId="0" borderId="26" xfId="0" applyNumberFormat="1" applyFont="1" applyBorder="1"/>
    <xf numFmtId="1" fontId="16" fillId="0" borderId="0" xfId="0" applyNumberFormat="1" applyFont="1"/>
    <xf numFmtId="166" fontId="16" fillId="0" borderId="0" xfId="0" applyNumberFormat="1" applyFont="1"/>
    <xf numFmtId="0" fontId="16" fillId="0" borderId="0" xfId="0" applyFont="1"/>
    <xf numFmtId="0" fontId="15" fillId="0" borderId="0" xfId="0" applyFont="1"/>
    <xf numFmtId="0" fontId="6" fillId="0" borderId="24" xfId="0" applyFont="1" applyBorder="1"/>
    <xf numFmtId="0" fontId="6" fillId="0" borderId="25" xfId="0" applyFont="1" applyBorder="1"/>
    <xf numFmtId="166" fontId="6" fillId="0" borderId="23" xfId="0" applyNumberFormat="1" applyFont="1" applyBorder="1"/>
    <xf numFmtId="0" fontId="6" fillId="0" borderId="13" xfId="0" applyFont="1" applyBorder="1"/>
    <xf numFmtId="166" fontId="6" fillId="0" borderId="21" xfId="0" applyNumberFormat="1" applyFont="1" applyBorder="1"/>
    <xf numFmtId="0" fontId="22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20" fontId="6" fillId="0" borderId="3" xfId="0" applyNumberFormat="1" applyFont="1" applyBorder="1" applyAlignment="1" applyProtection="1">
      <alignment horizontal="center" vertical="center"/>
      <protection locked="0"/>
    </xf>
    <xf numFmtId="0" fontId="8" fillId="0" borderId="0" xfId="2" applyFont="1" applyAlignment="1">
      <alignment horizontal="left" vertical="top"/>
    </xf>
    <xf numFmtId="0" fontId="9" fillId="0" borderId="0" xfId="2" applyFont="1" applyAlignment="1">
      <alignment horizontal="left" vertical="top"/>
    </xf>
    <xf numFmtId="0" fontId="10" fillId="0" borderId="0" xfId="2" applyFont="1" applyAlignment="1">
      <alignment horizontal="left" vertical="top"/>
    </xf>
    <xf numFmtId="0" fontId="3" fillId="0" borderId="0" xfId="2" applyFont="1" applyAlignment="1">
      <alignment horizontal="left"/>
    </xf>
    <xf numFmtId="0" fontId="20" fillId="0" borderId="0" xfId="2" applyFont="1" applyAlignment="1">
      <alignment horizontal="left" vertical="top"/>
    </xf>
    <xf numFmtId="0" fontId="3" fillId="0" borderId="4" xfId="2" applyFont="1" applyBorder="1" applyAlignment="1">
      <alignment horizontal="left" vertical="center" wrapText="1"/>
    </xf>
    <xf numFmtId="0" fontId="3" fillId="0" borderId="6" xfId="2" applyFont="1" applyBorder="1" applyAlignment="1">
      <alignment horizontal="left" vertical="center" wrapText="1"/>
    </xf>
    <xf numFmtId="0" fontId="3" fillId="0" borderId="2" xfId="2" applyFont="1" applyBorder="1" applyAlignment="1">
      <alignment horizontal="center" vertical="center" wrapText="1"/>
    </xf>
    <xf numFmtId="169" fontId="5" fillId="0" borderId="2" xfId="2" applyNumberFormat="1" applyFont="1" applyBorder="1" applyAlignment="1">
      <alignment horizontal="right" vertical="center" shrinkToFit="1"/>
    </xf>
    <xf numFmtId="0" fontId="9" fillId="0" borderId="0" xfId="2" applyFont="1" applyAlignment="1">
      <alignment horizontal="left" vertical="center"/>
    </xf>
    <xf numFmtId="0" fontId="3" fillId="0" borderId="0" xfId="2" applyFont="1" applyAlignment="1">
      <alignment horizontal="left" vertical="top"/>
    </xf>
    <xf numFmtId="0" fontId="5" fillId="0" borderId="0" xfId="2" applyFont="1" applyAlignment="1">
      <alignment horizontal="left" vertical="top"/>
    </xf>
    <xf numFmtId="0" fontId="17" fillId="0" borderId="0" xfId="0" applyFont="1" applyAlignment="1" applyProtection="1">
      <alignment vertical="top"/>
      <protection locked="0"/>
    </xf>
    <xf numFmtId="0" fontId="6" fillId="0" borderId="7" xfId="0" applyFont="1" applyBorder="1"/>
    <xf numFmtId="0" fontId="0" fillId="0" borderId="8" xfId="0" applyBorder="1"/>
    <xf numFmtId="0" fontId="13" fillId="0" borderId="7" xfId="0" applyFont="1" applyBorder="1" applyAlignment="1" applyProtection="1">
      <alignment vertical="top"/>
      <protection locked="0"/>
    </xf>
    <xf numFmtId="0" fontId="17" fillId="0" borderId="8" xfId="0" applyFont="1" applyBorder="1" applyAlignment="1" applyProtection="1">
      <alignment vertical="top"/>
      <protection locked="0"/>
    </xf>
    <xf numFmtId="0" fontId="17" fillId="0" borderId="9" xfId="0" applyFont="1" applyBorder="1" applyAlignment="1" applyProtection="1">
      <alignment vertical="top"/>
      <protection locked="0"/>
    </xf>
    <xf numFmtId="0" fontId="17" fillId="0" borderId="10" xfId="0" applyFont="1" applyBorder="1" applyAlignment="1" applyProtection="1">
      <alignment vertical="top"/>
      <protection locked="0"/>
    </xf>
    <xf numFmtId="0" fontId="17" fillId="0" borderId="0" xfId="0" applyFont="1" applyAlignment="1" applyProtection="1">
      <alignment vertical="top"/>
      <protection locked="0"/>
    </xf>
    <xf numFmtId="0" fontId="17" fillId="0" borderId="11" xfId="0" applyFont="1" applyBorder="1" applyAlignment="1" applyProtection="1">
      <alignment vertical="top"/>
      <protection locked="0"/>
    </xf>
    <xf numFmtId="0" fontId="17" fillId="0" borderId="12" xfId="0" applyFont="1" applyBorder="1" applyAlignment="1" applyProtection="1">
      <alignment vertical="top"/>
      <protection locked="0"/>
    </xf>
    <xf numFmtId="0" fontId="17" fillId="0" borderId="13" xfId="0" applyFont="1" applyBorder="1" applyAlignment="1" applyProtection="1">
      <alignment vertical="top"/>
      <protection locked="0"/>
    </xf>
    <xf numFmtId="0" fontId="17" fillId="0" borderId="14" xfId="0" applyFont="1" applyBorder="1" applyAlignment="1" applyProtection="1">
      <alignment vertical="top"/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6" fillId="0" borderId="10" xfId="0" applyFont="1" applyBorder="1"/>
    <xf numFmtId="0" fontId="0" fillId="0" borderId="0" xfId="0"/>
    <xf numFmtId="0" fontId="6" fillId="0" borderId="12" xfId="0" applyFont="1" applyBorder="1"/>
    <xf numFmtId="0" fontId="0" fillId="0" borderId="13" xfId="0" applyBorder="1"/>
    <xf numFmtId="0" fontId="12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8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5" xfId="0" applyBorder="1" applyProtection="1">
      <protection locked="0"/>
    </xf>
    <xf numFmtId="0" fontId="6" fillId="0" borderId="31" xfId="0" applyFont="1" applyBorder="1" applyAlignment="1">
      <alignment horizontal="right" vertical="center"/>
    </xf>
    <xf numFmtId="0" fontId="0" fillId="0" borderId="32" xfId="0" applyBorder="1" applyAlignment="1">
      <alignment horizontal="right" vertical="center"/>
    </xf>
    <xf numFmtId="0" fontId="3" fillId="2" borderId="1" xfId="2" applyFont="1" applyFill="1" applyBorder="1" applyAlignment="1">
      <alignment horizontal="center" vertical="center" wrapText="1"/>
    </xf>
    <xf numFmtId="0" fontId="3" fillId="2" borderId="39" xfId="2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top" wrapText="1"/>
    </xf>
    <xf numFmtId="0" fontId="3" fillId="5" borderId="5" xfId="2" applyFont="1" applyFill="1" applyBorder="1" applyAlignment="1">
      <alignment horizontal="center" vertical="top" wrapText="1"/>
    </xf>
    <xf numFmtId="0" fontId="3" fillId="6" borderId="4" xfId="2" applyFont="1" applyFill="1" applyBorder="1" applyAlignment="1">
      <alignment horizontal="center" vertical="top" wrapText="1"/>
    </xf>
    <xf numFmtId="0" fontId="3" fillId="6" borderId="5" xfId="2" applyFont="1" applyFill="1" applyBorder="1" applyAlignment="1">
      <alignment horizontal="center" vertical="top" wrapText="1"/>
    </xf>
    <xf numFmtId="0" fontId="3" fillId="6" borderId="6" xfId="2" applyFont="1" applyFill="1" applyBorder="1" applyAlignment="1">
      <alignment horizontal="center" vertical="top" wrapText="1"/>
    </xf>
    <xf numFmtId="0" fontId="3" fillId="2" borderId="35" xfId="2" applyFont="1" applyFill="1" applyBorder="1" applyAlignment="1">
      <alignment horizontal="center" vertical="center" wrapText="1"/>
    </xf>
    <xf numFmtId="0" fontId="9" fillId="0" borderId="36" xfId="2" applyFont="1" applyBorder="1" applyAlignment="1">
      <alignment horizontal="center" vertical="center" wrapText="1"/>
    </xf>
    <xf numFmtId="0" fontId="9" fillId="0" borderId="37" xfId="2" applyFont="1" applyBorder="1" applyAlignment="1">
      <alignment horizontal="center" vertical="center" wrapText="1"/>
    </xf>
    <xf numFmtId="0" fontId="9" fillId="0" borderId="38" xfId="2" applyFont="1" applyBorder="1" applyAlignment="1">
      <alignment horizontal="center" vertical="center" wrapText="1"/>
    </xf>
    <xf numFmtId="0" fontId="0" fillId="0" borderId="0" xfId="0" applyFont="1"/>
    <xf numFmtId="0" fontId="25" fillId="0" borderId="0" xfId="0" applyFont="1" applyAlignment="1" applyProtection="1">
      <alignment vertical="top"/>
      <protection locked="0"/>
    </xf>
    <xf numFmtId="0" fontId="26" fillId="0" borderId="0" xfId="0" applyFont="1"/>
    <xf numFmtId="0" fontId="27" fillId="0" borderId="27" xfId="0" applyFont="1" applyBorder="1"/>
    <xf numFmtId="0" fontId="26" fillId="0" borderId="28" xfId="0" applyFont="1" applyBorder="1"/>
    <xf numFmtId="0" fontId="26" fillId="0" borderId="29" xfId="0" applyFont="1" applyBorder="1"/>
  </cellXfs>
  <cellStyles count="3">
    <cellStyle name="Hyperlink" xfId="1" builtinId="8"/>
    <cellStyle name="Normal 2" xfId="2" xr:uid="{55B31C0C-CAFA-4251-8FB9-C208DD3A6095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259080</xdr:colOff>
      <xdr:row>0</xdr:row>
      <xdr:rowOff>0</xdr:rowOff>
    </xdr:from>
    <xdr:to>
      <xdr:col>21</xdr:col>
      <xdr:colOff>611598</xdr:colOff>
      <xdr:row>2</xdr:row>
      <xdr:rowOff>162560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8AD9D9-037E-4A51-937C-06EBE2C62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7720" y="0"/>
          <a:ext cx="2326098" cy="612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0</xdr:row>
      <xdr:rowOff>0</xdr:rowOff>
    </xdr:from>
    <xdr:to>
      <xdr:col>17</xdr:col>
      <xdr:colOff>393700</xdr:colOff>
      <xdr:row>35</xdr:row>
      <xdr:rowOff>127000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183854AD-C122-4764-BC9E-711E83DCF787}"/>
            </a:ext>
          </a:extLst>
        </xdr:cNvPr>
        <xdr:cNvGrpSpPr/>
      </xdr:nvGrpSpPr>
      <xdr:grpSpPr>
        <a:xfrm>
          <a:off x="121920" y="0"/>
          <a:ext cx="9987280" cy="6350000"/>
          <a:chOff x="121920" y="0"/>
          <a:chExt cx="8122923" cy="4972665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2FD1AB90-9C14-49B0-820A-7D4404A17B8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 rot="16200000">
            <a:off x="2862497" y="-409681"/>
            <a:ext cx="4972665" cy="5792027"/>
          </a:xfrm>
          <a:prstGeom prst="rect">
            <a:avLst/>
          </a:prstGeom>
        </xdr:spPr>
      </xdr:pic>
      <xdr:cxnSp macro="">
        <xdr:nvCxnSpPr>
          <xdr:cNvPr id="8" name="Straight Arrow Connector 7">
            <a:extLst>
              <a:ext uri="{FF2B5EF4-FFF2-40B4-BE49-F238E27FC236}">
                <a16:creationId xmlns:a16="http://schemas.microsoft.com/office/drawing/2014/main" id="{B46AB3A5-F67F-4F40-896F-54A20753A2F2}"/>
              </a:ext>
            </a:extLst>
          </xdr:cNvPr>
          <xdr:cNvCxnSpPr>
            <a:stCxn id="14" idx="3"/>
          </xdr:cNvCxnSpPr>
        </xdr:nvCxnSpPr>
        <xdr:spPr>
          <a:xfrm>
            <a:off x="1943100" y="4476750"/>
            <a:ext cx="2613660" cy="179070"/>
          </a:xfrm>
          <a:prstGeom prst="straightConnector1">
            <a:avLst/>
          </a:prstGeom>
          <a:ln w="444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Straight Arrow Connector 8">
            <a:extLst>
              <a:ext uri="{FF2B5EF4-FFF2-40B4-BE49-F238E27FC236}">
                <a16:creationId xmlns:a16="http://schemas.microsoft.com/office/drawing/2014/main" id="{885A1575-E482-42FF-9182-18831ED4A522}"/>
              </a:ext>
            </a:extLst>
          </xdr:cNvPr>
          <xdr:cNvCxnSpPr>
            <a:stCxn id="13" idx="2"/>
          </xdr:cNvCxnSpPr>
        </xdr:nvCxnSpPr>
        <xdr:spPr>
          <a:xfrm>
            <a:off x="1325880" y="2720340"/>
            <a:ext cx="3299460" cy="1074420"/>
          </a:xfrm>
          <a:prstGeom prst="straightConnector1">
            <a:avLst/>
          </a:prstGeom>
          <a:ln w="444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32265C9F-DD25-4BF8-BBF5-5D74F73B34F6}"/>
              </a:ext>
            </a:extLst>
          </xdr:cNvPr>
          <xdr:cNvSpPr txBox="1"/>
        </xdr:nvSpPr>
        <xdr:spPr>
          <a:xfrm>
            <a:off x="548640" y="2240280"/>
            <a:ext cx="1554480" cy="48006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nl-NL" sz="1100"/>
              <a:t>Sportcafé en kleedlokalen</a:t>
            </a:r>
          </a:p>
        </xdr:txBody>
      </xdr:sp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13ED6A22-0EDA-4E51-A81B-86CC535E62FF}"/>
              </a:ext>
            </a:extLst>
          </xdr:cNvPr>
          <xdr:cNvSpPr txBox="1"/>
        </xdr:nvSpPr>
        <xdr:spPr>
          <a:xfrm>
            <a:off x="121920" y="4236720"/>
            <a:ext cx="1821180" cy="48006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nl-NL" sz="1100"/>
              <a:t>Ingang Sportpark Jekerdal</a:t>
            </a:r>
          </a:p>
          <a:p>
            <a:pPr algn="ctr"/>
            <a:r>
              <a:rPr lang="nl-NL" sz="1100"/>
              <a:t>Mergelweg 130, 6212</a:t>
            </a:r>
            <a:r>
              <a:rPr lang="nl-NL" sz="1100" baseline="0"/>
              <a:t> XK</a:t>
            </a:r>
            <a:endParaRPr lang="nl-NL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391159</xdr:colOff>
      <xdr:row>0</xdr:row>
      <xdr:rowOff>167640</xdr:rowOff>
    </xdr:from>
    <xdr:to>
      <xdr:col>18</xdr:col>
      <xdr:colOff>654142</xdr:colOff>
      <xdr:row>2</xdr:row>
      <xdr:rowOff>269240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FE23F7-1C86-43EA-B205-D466CE1C6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73484" y="167640"/>
          <a:ext cx="1901283" cy="6159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RFP1120/Documents/02b.%20Data/SFJ/Website%20Reserveringen/Sportpark_Jekerdal_Reserveringsformulier_2020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erveringsformulier"/>
      <sheetName val="Plattegrond"/>
      <sheetName val="Input"/>
      <sheetName val="Tarieven 2020-2021"/>
      <sheetName val="WW Protected"/>
    </sheetNames>
    <sheetDataSet>
      <sheetData sheetId="0"/>
      <sheetData sheetId="1"/>
      <sheetData sheetId="2">
        <row r="4">
          <cell r="C4" t="str">
            <v>Veldnr</v>
          </cell>
          <cell r="D4" t="str">
            <v>Veld</v>
          </cell>
          <cell r="E4" t="str">
            <v>soort ondergrond</v>
          </cell>
          <cell r="F4" t="str">
            <v>geschikt voor sporttak *1</v>
          </cell>
          <cell r="G4" t="str">
            <v>tarief gebruik velden
 per uur</v>
          </cell>
          <cell r="H4" t="str">
            <v>verplichte kosten veldverlichting *4 per uur of kosten</v>
          </cell>
          <cell r="I4" t="str">
            <v>verplichte kos ten gebruik 2 kleedlokalen per 4 uur</v>
          </cell>
          <cell r="J4" t="str">
            <v>verplichte servicekosten gebruik 2 kleedlokalen per 4 uur</v>
          </cell>
        </row>
        <row r="6">
          <cell r="C6">
            <v>1</v>
          </cell>
          <cell r="D6" t="str">
            <v>heel veld</v>
          </cell>
          <cell r="E6" t="str">
            <v>natuurgras</v>
          </cell>
          <cell r="F6" t="str">
            <v>voetbal</v>
          </cell>
          <cell r="G6">
            <v>47.99</v>
          </cell>
          <cell r="H6">
            <v>0</v>
          </cell>
          <cell r="I6">
            <v>11.98</v>
          </cell>
          <cell r="J6">
            <v>2.13</v>
          </cell>
        </row>
        <row r="7">
          <cell r="C7">
            <v>2</v>
          </cell>
          <cell r="D7" t="str">
            <v>heel veld</v>
          </cell>
          <cell r="E7" t="str">
            <v>kunstgras</v>
          </cell>
          <cell r="F7" t="str">
            <v>voetbal</v>
          </cell>
          <cell r="G7">
            <v>84.52</v>
          </cell>
          <cell r="H7">
            <v>0.64</v>
          </cell>
          <cell r="I7">
            <v>11.98</v>
          </cell>
          <cell r="J7">
            <v>2.13</v>
          </cell>
        </row>
        <row r="8">
          <cell r="C8">
            <v>4</v>
          </cell>
          <cell r="D8" t="str">
            <v>heel veld</v>
          </cell>
          <cell r="E8" t="str">
            <v>kunstgras</v>
          </cell>
          <cell r="F8" t="str">
            <v>voetbal</v>
          </cell>
          <cell r="G8">
            <v>84.52</v>
          </cell>
          <cell r="H8">
            <v>0.64</v>
          </cell>
          <cell r="I8">
            <v>11.98</v>
          </cell>
          <cell r="J8">
            <v>2.13</v>
          </cell>
        </row>
        <row r="9">
          <cell r="C9">
            <v>5</v>
          </cell>
          <cell r="D9" t="str">
            <v>oefenveld</v>
          </cell>
          <cell r="E9" t="str">
            <v>natuurgras</v>
          </cell>
          <cell r="F9" t="str">
            <v>voetbal</v>
          </cell>
          <cell r="G9">
            <v>17.73</v>
          </cell>
          <cell r="H9">
            <v>0.64</v>
          </cell>
          <cell r="I9">
            <v>11.98</v>
          </cell>
          <cell r="J9">
            <v>2.13</v>
          </cell>
        </row>
        <row r="10">
          <cell r="C10">
            <v>6</v>
          </cell>
          <cell r="D10" t="str">
            <v>oefenveld</v>
          </cell>
          <cell r="E10" t="str">
            <v>natuurgras</v>
          </cell>
          <cell r="F10" t="str">
            <v>voetbal</v>
          </cell>
          <cell r="G10">
            <v>7</v>
          </cell>
          <cell r="H10">
            <v>0.64</v>
          </cell>
          <cell r="I10">
            <v>11.98</v>
          </cell>
          <cell r="J10">
            <v>2.13</v>
          </cell>
        </row>
        <row r="11">
          <cell r="C11" t="str">
            <v>3R</v>
          </cell>
          <cell r="D11" t="str">
            <v>rondbaan</v>
          </cell>
          <cell r="E11" t="str">
            <v>kunststof/gras</v>
          </cell>
          <cell r="F11" t="str">
            <v>atletiek</v>
          </cell>
          <cell r="G11">
            <v>92.76</v>
          </cell>
          <cell r="H11">
            <v>0.64</v>
          </cell>
          <cell r="I11">
            <v>11.98</v>
          </cell>
          <cell r="J11">
            <v>2.13</v>
          </cell>
        </row>
        <row r="12">
          <cell r="C12" t="str">
            <v>3M</v>
          </cell>
          <cell r="D12" t="str">
            <v>middenterrein</v>
          </cell>
          <cell r="E12" t="str">
            <v>kunststof/gras</v>
          </cell>
          <cell r="F12" t="str">
            <v>atletiek</v>
          </cell>
          <cell r="G12">
            <v>29.66</v>
          </cell>
          <cell r="H12">
            <v>0.64</v>
          </cell>
          <cell r="I12">
            <v>11.98</v>
          </cell>
          <cell r="J12">
            <v>2.13</v>
          </cell>
        </row>
        <row r="16">
          <cell r="C16" t="str">
            <v>Voetbal</v>
          </cell>
          <cell r="D16">
            <v>0.33333333333333331</v>
          </cell>
          <cell r="E16">
            <v>44084</v>
          </cell>
        </row>
        <row r="17">
          <cell r="C17" t="str">
            <v>Atletiek</v>
          </cell>
          <cell r="D17">
            <v>0.375</v>
          </cell>
          <cell r="E17">
            <v>44085</v>
          </cell>
        </row>
        <row r="18">
          <cell r="C18" t="str">
            <v>Overig</v>
          </cell>
          <cell r="D18">
            <v>0.41666666666666702</v>
          </cell>
          <cell r="E18">
            <v>44086</v>
          </cell>
        </row>
        <row r="19">
          <cell r="D19">
            <v>0.45833333333333298</v>
          </cell>
          <cell r="E19">
            <v>44087</v>
          </cell>
        </row>
        <row r="20">
          <cell r="D20">
            <v>0.5</v>
          </cell>
          <cell r="E20">
            <v>44088</v>
          </cell>
        </row>
        <row r="21">
          <cell r="D21">
            <v>0.54166666666666696</v>
          </cell>
          <cell r="E21">
            <v>44089</v>
          </cell>
        </row>
        <row r="22">
          <cell r="D22">
            <v>0.58333333333333304</v>
          </cell>
          <cell r="E22">
            <v>44090</v>
          </cell>
        </row>
        <row r="23">
          <cell r="D23">
            <v>0.625</v>
          </cell>
          <cell r="E23">
            <v>44091</v>
          </cell>
        </row>
        <row r="24">
          <cell r="D24">
            <v>0.66666666666666696</v>
          </cell>
          <cell r="E24">
            <v>44092</v>
          </cell>
        </row>
        <row r="25">
          <cell r="D25">
            <v>0.70833333333333304</v>
          </cell>
          <cell r="E25">
            <v>44093</v>
          </cell>
        </row>
        <row r="26">
          <cell r="D26">
            <v>0.75</v>
          </cell>
          <cell r="E26">
            <v>44094</v>
          </cell>
        </row>
        <row r="27">
          <cell r="D27">
            <v>0.79166666666666696</v>
          </cell>
          <cell r="E27">
            <v>44095</v>
          </cell>
        </row>
        <row r="28">
          <cell r="D28">
            <v>0.83333333333333304</v>
          </cell>
          <cell r="E28">
            <v>44096</v>
          </cell>
        </row>
        <row r="29">
          <cell r="D29">
            <v>0.875</v>
          </cell>
          <cell r="E29">
            <v>44097</v>
          </cell>
        </row>
        <row r="30">
          <cell r="E30">
            <v>44098</v>
          </cell>
        </row>
        <row r="31">
          <cell r="E31">
            <v>44099</v>
          </cell>
        </row>
        <row r="32">
          <cell r="E32">
            <v>44100</v>
          </cell>
        </row>
        <row r="33">
          <cell r="E33">
            <v>44101</v>
          </cell>
        </row>
        <row r="34">
          <cell r="E34">
            <v>44102</v>
          </cell>
        </row>
        <row r="35">
          <cell r="E35">
            <v>44103</v>
          </cell>
        </row>
        <row r="36">
          <cell r="E36">
            <v>44104</v>
          </cell>
        </row>
        <row r="37">
          <cell r="E37">
            <v>44105</v>
          </cell>
        </row>
        <row r="38">
          <cell r="E38">
            <v>44106</v>
          </cell>
        </row>
        <row r="39">
          <cell r="E39">
            <v>44107</v>
          </cell>
        </row>
        <row r="40">
          <cell r="E40">
            <v>44108</v>
          </cell>
        </row>
        <row r="41">
          <cell r="E41">
            <v>44109</v>
          </cell>
        </row>
        <row r="42">
          <cell r="E42">
            <v>44110</v>
          </cell>
        </row>
        <row r="43">
          <cell r="E43">
            <v>44111</v>
          </cell>
        </row>
        <row r="44">
          <cell r="E44">
            <v>44112</v>
          </cell>
        </row>
        <row r="45">
          <cell r="E45">
            <v>44113</v>
          </cell>
        </row>
        <row r="46">
          <cell r="E46">
            <v>44114</v>
          </cell>
        </row>
        <row r="47">
          <cell r="E47">
            <v>44115</v>
          </cell>
        </row>
        <row r="48">
          <cell r="E48">
            <v>44116</v>
          </cell>
        </row>
        <row r="49">
          <cell r="E49">
            <v>44117</v>
          </cell>
        </row>
        <row r="50">
          <cell r="E50">
            <v>44118</v>
          </cell>
        </row>
        <row r="51">
          <cell r="E51">
            <v>44119</v>
          </cell>
        </row>
        <row r="52">
          <cell r="E52">
            <v>44120</v>
          </cell>
        </row>
        <row r="53">
          <cell r="E53">
            <v>44121</v>
          </cell>
        </row>
        <row r="54">
          <cell r="E54">
            <v>44122</v>
          </cell>
        </row>
        <row r="55">
          <cell r="E55">
            <v>44123</v>
          </cell>
        </row>
        <row r="56">
          <cell r="E56">
            <v>44124</v>
          </cell>
        </row>
        <row r="57">
          <cell r="E57">
            <v>44125</v>
          </cell>
        </row>
        <row r="58">
          <cell r="E58">
            <v>44126</v>
          </cell>
        </row>
        <row r="59">
          <cell r="E59">
            <v>44127</v>
          </cell>
        </row>
        <row r="60">
          <cell r="E60">
            <v>44128</v>
          </cell>
        </row>
        <row r="61">
          <cell r="E61">
            <v>44129</v>
          </cell>
        </row>
        <row r="62">
          <cell r="E62">
            <v>44130</v>
          </cell>
        </row>
        <row r="63">
          <cell r="E63">
            <v>44131</v>
          </cell>
        </row>
        <row r="64">
          <cell r="E64">
            <v>44132</v>
          </cell>
        </row>
        <row r="65">
          <cell r="E65">
            <v>44133</v>
          </cell>
        </row>
        <row r="66">
          <cell r="E66">
            <v>44134</v>
          </cell>
        </row>
        <row r="67">
          <cell r="E67">
            <v>44135</v>
          </cell>
        </row>
        <row r="68">
          <cell r="E68">
            <v>44136</v>
          </cell>
        </row>
        <row r="69">
          <cell r="E69">
            <v>44137</v>
          </cell>
        </row>
        <row r="70">
          <cell r="E70">
            <v>44138</v>
          </cell>
        </row>
        <row r="71">
          <cell r="E71">
            <v>44139</v>
          </cell>
        </row>
        <row r="72">
          <cell r="E72">
            <v>44140</v>
          </cell>
        </row>
        <row r="73">
          <cell r="E73">
            <v>44141</v>
          </cell>
        </row>
        <row r="74">
          <cell r="E74">
            <v>44142</v>
          </cell>
        </row>
        <row r="75">
          <cell r="E75">
            <v>44143</v>
          </cell>
        </row>
        <row r="76">
          <cell r="E76">
            <v>44144</v>
          </cell>
        </row>
        <row r="77">
          <cell r="E77">
            <v>44145</v>
          </cell>
        </row>
        <row r="78">
          <cell r="E78">
            <v>44146</v>
          </cell>
        </row>
        <row r="79">
          <cell r="E79">
            <v>44147</v>
          </cell>
        </row>
        <row r="80">
          <cell r="E80">
            <v>44148</v>
          </cell>
        </row>
        <row r="81">
          <cell r="E81">
            <v>44149</v>
          </cell>
        </row>
        <row r="82">
          <cell r="E82">
            <v>44150</v>
          </cell>
        </row>
        <row r="83">
          <cell r="E83">
            <v>44151</v>
          </cell>
        </row>
        <row r="84">
          <cell r="E84">
            <v>44152</v>
          </cell>
        </row>
        <row r="85">
          <cell r="E85">
            <v>44153</v>
          </cell>
        </row>
        <row r="86">
          <cell r="E86">
            <v>44154</v>
          </cell>
        </row>
        <row r="87">
          <cell r="E87">
            <v>44155</v>
          </cell>
        </row>
        <row r="88">
          <cell r="E88">
            <v>44156</v>
          </cell>
        </row>
        <row r="89">
          <cell r="E89">
            <v>44157</v>
          </cell>
        </row>
        <row r="90">
          <cell r="E90">
            <v>44158</v>
          </cell>
        </row>
        <row r="91">
          <cell r="E91">
            <v>44159</v>
          </cell>
        </row>
        <row r="92">
          <cell r="E92">
            <v>44160</v>
          </cell>
        </row>
        <row r="93">
          <cell r="E93">
            <v>44161</v>
          </cell>
        </row>
        <row r="94">
          <cell r="E94">
            <v>44162</v>
          </cell>
        </row>
        <row r="95">
          <cell r="E95">
            <v>44163</v>
          </cell>
        </row>
        <row r="96">
          <cell r="E96">
            <v>44164</v>
          </cell>
        </row>
        <row r="97">
          <cell r="E97">
            <v>44165</v>
          </cell>
        </row>
        <row r="98">
          <cell r="E98">
            <v>44166</v>
          </cell>
        </row>
        <row r="99">
          <cell r="E99">
            <v>44167</v>
          </cell>
        </row>
        <row r="100">
          <cell r="E100">
            <v>44168</v>
          </cell>
        </row>
        <row r="101">
          <cell r="E101">
            <v>44169</v>
          </cell>
        </row>
        <row r="102">
          <cell r="E102">
            <v>44170</v>
          </cell>
        </row>
        <row r="103">
          <cell r="E103">
            <v>44171</v>
          </cell>
        </row>
        <row r="104">
          <cell r="E104">
            <v>44172</v>
          </cell>
        </row>
        <row r="105">
          <cell r="E105">
            <v>44173</v>
          </cell>
        </row>
        <row r="106">
          <cell r="E106">
            <v>44174</v>
          </cell>
        </row>
        <row r="107">
          <cell r="E107">
            <v>44175</v>
          </cell>
        </row>
        <row r="108">
          <cell r="E108">
            <v>44176</v>
          </cell>
        </row>
        <row r="109">
          <cell r="E109">
            <v>44177</v>
          </cell>
        </row>
        <row r="110">
          <cell r="E110">
            <v>44178</v>
          </cell>
        </row>
        <row r="111">
          <cell r="E111">
            <v>44179</v>
          </cell>
        </row>
        <row r="112">
          <cell r="E112">
            <v>44180</v>
          </cell>
        </row>
        <row r="113">
          <cell r="E113">
            <v>44181</v>
          </cell>
        </row>
        <row r="114">
          <cell r="E114">
            <v>44182</v>
          </cell>
        </row>
        <row r="115">
          <cell r="E115">
            <v>44183</v>
          </cell>
        </row>
        <row r="116">
          <cell r="E116">
            <v>44184</v>
          </cell>
        </row>
        <row r="117">
          <cell r="E117">
            <v>44185</v>
          </cell>
        </row>
        <row r="118">
          <cell r="E118">
            <v>44186</v>
          </cell>
        </row>
        <row r="119">
          <cell r="E119">
            <v>44187</v>
          </cell>
        </row>
        <row r="120">
          <cell r="E120">
            <v>44188</v>
          </cell>
        </row>
        <row r="121">
          <cell r="E121">
            <v>44189</v>
          </cell>
        </row>
        <row r="122">
          <cell r="E122">
            <v>44190</v>
          </cell>
        </row>
        <row r="123">
          <cell r="E123">
            <v>44191</v>
          </cell>
        </row>
        <row r="124">
          <cell r="E124">
            <v>44192</v>
          </cell>
        </row>
        <row r="125">
          <cell r="E125">
            <v>44193</v>
          </cell>
        </row>
        <row r="126">
          <cell r="E126">
            <v>44194</v>
          </cell>
        </row>
        <row r="127">
          <cell r="E127">
            <v>44195</v>
          </cell>
        </row>
        <row r="128">
          <cell r="E128">
            <v>44196</v>
          </cell>
        </row>
        <row r="129">
          <cell r="E129">
            <v>44197</v>
          </cell>
        </row>
        <row r="130">
          <cell r="E130">
            <v>44198</v>
          </cell>
        </row>
        <row r="131">
          <cell r="E131">
            <v>44199</v>
          </cell>
        </row>
        <row r="132">
          <cell r="E132">
            <v>44200</v>
          </cell>
        </row>
        <row r="133">
          <cell r="E133">
            <v>44201</v>
          </cell>
        </row>
        <row r="134">
          <cell r="E134">
            <v>44202</v>
          </cell>
        </row>
        <row r="135">
          <cell r="E135">
            <v>44203</v>
          </cell>
        </row>
        <row r="136">
          <cell r="E136">
            <v>44204</v>
          </cell>
        </row>
        <row r="137">
          <cell r="E137">
            <v>44205</v>
          </cell>
        </row>
        <row r="138">
          <cell r="E138">
            <v>44206</v>
          </cell>
        </row>
        <row r="139">
          <cell r="E139">
            <v>44207</v>
          </cell>
        </row>
        <row r="140">
          <cell r="E140">
            <v>44208</v>
          </cell>
        </row>
        <row r="141">
          <cell r="E141">
            <v>44209</v>
          </cell>
        </row>
        <row r="142">
          <cell r="E142">
            <v>44210</v>
          </cell>
        </row>
        <row r="143">
          <cell r="E143">
            <v>44211</v>
          </cell>
        </row>
        <row r="144">
          <cell r="E144">
            <v>44212</v>
          </cell>
        </row>
        <row r="145">
          <cell r="E145">
            <v>44213</v>
          </cell>
        </row>
        <row r="146">
          <cell r="E146">
            <v>44214</v>
          </cell>
        </row>
        <row r="147">
          <cell r="E147">
            <v>44215</v>
          </cell>
        </row>
        <row r="148">
          <cell r="E148">
            <v>44216</v>
          </cell>
        </row>
        <row r="149">
          <cell r="E149">
            <v>44217</v>
          </cell>
        </row>
        <row r="150">
          <cell r="E150">
            <v>44218</v>
          </cell>
        </row>
        <row r="151">
          <cell r="E151">
            <v>44219</v>
          </cell>
        </row>
        <row r="152">
          <cell r="E152">
            <v>44220</v>
          </cell>
        </row>
        <row r="153">
          <cell r="E153">
            <v>44221</v>
          </cell>
        </row>
        <row r="154">
          <cell r="E154">
            <v>44222</v>
          </cell>
        </row>
        <row r="155">
          <cell r="E155">
            <v>44223</v>
          </cell>
        </row>
        <row r="156">
          <cell r="E156">
            <v>44224</v>
          </cell>
        </row>
        <row r="157">
          <cell r="E157">
            <v>44225</v>
          </cell>
        </row>
        <row r="158">
          <cell r="E158">
            <v>44226</v>
          </cell>
        </row>
        <row r="159">
          <cell r="E159">
            <v>44227</v>
          </cell>
        </row>
        <row r="160">
          <cell r="E160">
            <v>44228</v>
          </cell>
        </row>
        <row r="161">
          <cell r="E161">
            <v>44229</v>
          </cell>
        </row>
        <row r="162">
          <cell r="E162">
            <v>44230</v>
          </cell>
        </row>
        <row r="163">
          <cell r="E163">
            <v>44231</v>
          </cell>
        </row>
        <row r="164">
          <cell r="E164">
            <v>44232</v>
          </cell>
        </row>
        <row r="165">
          <cell r="E165">
            <v>44233</v>
          </cell>
        </row>
        <row r="166">
          <cell r="E166">
            <v>44234</v>
          </cell>
        </row>
        <row r="167">
          <cell r="E167">
            <v>44235</v>
          </cell>
        </row>
        <row r="168">
          <cell r="E168">
            <v>44236</v>
          </cell>
        </row>
        <row r="169">
          <cell r="E169">
            <v>44237</v>
          </cell>
        </row>
        <row r="170">
          <cell r="E170">
            <v>44238</v>
          </cell>
        </row>
        <row r="171">
          <cell r="E171">
            <v>44239</v>
          </cell>
        </row>
        <row r="172">
          <cell r="E172">
            <v>44240</v>
          </cell>
        </row>
        <row r="173">
          <cell r="E173">
            <v>44241</v>
          </cell>
        </row>
        <row r="174">
          <cell r="E174">
            <v>44242</v>
          </cell>
        </row>
        <row r="175">
          <cell r="E175">
            <v>44243</v>
          </cell>
        </row>
        <row r="176">
          <cell r="E176">
            <v>44244</v>
          </cell>
        </row>
        <row r="177">
          <cell r="E177">
            <v>44245</v>
          </cell>
        </row>
        <row r="178">
          <cell r="E178">
            <v>44246</v>
          </cell>
        </row>
        <row r="179">
          <cell r="E179">
            <v>44247</v>
          </cell>
        </row>
        <row r="180">
          <cell r="E180">
            <v>44248</v>
          </cell>
        </row>
        <row r="181">
          <cell r="E181">
            <v>44249</v>
          </cell>
        </row>
        <row r="182">
          <cell r="E182">
            <v>44250</v>
          </cell>
        </row>
        <row r="183">
          <cell r="E183">
            <v>44251</v>
          </cell>
        </row>
        <row r="184">
          <cell r="E184">
            <v>44252</v>
          </cell>
        </row>
        <row r="185">
          <cell r="E185">
            <v>44253</v>
          </cell>
        </row>
        <row r="186">
          <cell r="E186">
            <v>44254</v>
          </cell>
        </row>
        <row r="187">
          <cell r="E187">
            <v>44255</v>
          </cell>
        </row>
        <row r="188">
          <cell r="E188">
            <v>44256</v>
          </cell>
        </row>
        <row r="189">
          <cell r="E189">
            <v>44257</v>
          </cell>
        </row>
        <row r="190">
          <cell r="E190">
            <v>44258</v>
          </cell>
        </row>
        <row r="191">
          <cell r="E191">
            <v>44259</v>
          </cell>
        </row>
        <row r="192">
          <cell r="E192">
            <v>44260</v>
          </cell>
        </row>
        <row r="193">
          <cell r="E193">
            <v>44261</v>
          </cell>
        </row>
        <row r="194">
          <cell r="E194">
            <v>44262</v>
          </cell>
        </row>
        <row r="195">
          <cell r="E195">
            <v>44263</v>
          </cell>
        </row>
        <row r="196">
          <cell r="E196">
            <v>44264</v>
          </cell>
        </row>
        <row r="197">
          <cell r="E197">
            <v>44265</v>
          </cell>
        </row>
        <row r="198">
          <cell r="E198">
            <v>44266</v>
          </cell>
        </row>
        <row r="199">
          <cell r="E199">
            <v>44267</v>
          </cell>
        </row>
        <row r="200">
          <cell r="E200">
            <v>44268</v>
          </cell>
        </row>
        <row r="201">
          <cell r="E201">
            <v>44269</v>
          </cell>
        </row>
        <row r="202">
          <cell r="E202">
            <v>44270</v>
          </cell>
        </row>
        <row r="203">
          <cell r="E203">
            <v>44271</v>
          </cell>
        </row>
        <row r="204">
          <cell r="E204">
            <v>44272</v>
          </cell>
        </row>
        <row r="205">
          <cell r="E205">
            <v>44273</v>
          </cell>
        </row>
        <row r="206">
          <cell r="E206">
            <v>44274</v>
          </cell>
        </row>
        <row r="207">
          <cell r="E207">
            <v>44275</v>
          </cell>
        </row>
        <row r="208">
          <cell r="E208">
            <v>44276</v>
          </cell>
        </row>
        <row r="209">
          <cell r="E209">
            <v>44277</v>
          </cell>
        </row>
        <row r="210">
          <cell r="E210">
            <v>44278</v>
          </cell>
        </row>
        <row r="211">
          <cell r="E211">
            <v>44279</v>
          </cell>
        </row>
        <row r="212">
          <cell r="E212">
            <v>44280</v>
          </cell>
        </row>
        <row r="213">
          <cell r="E213">
            <v>44281</v>
          </cell>
        </row>
        <row r="214">
          <cell r="E214">
            <v>44282</v>
          </cell>
        </row>
        <row r="215">
          <cell r="E215">
            <v>44283</v>
          </cell>
        </row>
        <row r="216">
          <cell r="E216">
            <v>44284</v>
          </cell>
        </row>
        <row r="217">
          <cell r="E217">
            <v>44285</v>
          </cell>
        </row>
        <row r="218">
          <cell r="E218">
            <v>44286</v>
          </cell>
        </row>
        <row r="219">
          <cell r="E219">
            <v>44287</v>
          </cell>
        </row>
        <row r="220">
          <cell r="E220">
            <v>44288</v>
          </cell>
        </row>
        <row r="221">
          <cell r="E221">
            <v>44289</v>
          </cell>
        </row>
        <row r="222">
          <cell r="E222">
            <v>44290</v>
          </cell>
        </row>
        <row r="223">
          <cell r="E223">
            <v>44291</v>
          </cell>
        </row>
        <row r="224">
          <cell r="E224">
            <v>44292</v>
          </cell>
        </row>
        <row r="225">
          <cell r="E225">
            <v>44293</v>
          </cell>
        </row>
        <row r="226">
          <cell r="E226">
            <v>44294</v>
          </cell>
        </row>
        <row r="227">
          <cell r="E227">
            <v>44295</v>
          </cell>
        </row>
        <row r="228">
          <cell r="E228">
            <v>44296</v>
          </cell>
        </row>
        <row r="229">
          <cell r="E229">
            <v>44297</v>
          </cell>
        </row>
        <row r="230">
          <cell r="E230">
            <v>44298</v>
          </cell>
        </row>
        <row r="231">
          <cell r="E231">
            <v>44299</v>
          </cell>
        </row>
        <row r="232">
          <cell r="E232">
            <v>44300</v>
          </cell>
        </row>
        <row r="233">
          <cell r="E233">
            <v>44301</v>
          </cell>
        </row>
        <row r="234">
          <cell r="E234">
            <v>44302</v>
          </cell>
        </row>
        <row r="235">
          <cell r="E235">
            <v>44303</v>
          </cell>
        </row>
        <row r="236">
          <cell r="E236">
            <v>44304</v>
          </cell>
        </row>
        <row r="237">
          <cell r="E237">
            <v>44305</v>
          </cell>
        </row>
        <row r="238">
          <cell r="E238">
            <v>44306</v>
          </cell>
        </row>
        <row r="239">
          <cell r="E239">
            <v>44307</v>
          </cell>
        </row>
        <row r="240">
          <cell r="E240">
            <v>44308</v>
          </cell>
        </row>
        <row r="241">
          <cell r="E241">
            <v>44309</v>
          </cell>
        </row>
        <row r="242">
          <cell r="E242">
            <v>44310</v>
          </cell>
        </row>
        <row r="243">
          <cell r="E243">
            <v>44311</v>
          </cell>
        </row>
        <row r="244">
          <cell r="E244">
            <v>44312</v>
          </cell>
        </row>
        <row r="245">
          <cell r="E245">
            <v>44313</v>
          </cell>
        </row>
        <row r="246">
          <cell r="E246">
            <v>44314</v>
          </cell>
        </row>
        <row r="247">
          <cell r="E247">
            <v>44315</v>
          </cell>
        </row>
        <row r="248">
          <cell r="E248">
            <v>44316</v>
          </cell>
        </row>
        <row r="249">
          <cell r="E249">
            <v>44317</v>
          </cell>
        </row>
        <row r="250">
          <cell r="E250">
            <v>44318</v>
          </cell>
        </row>
        <row r="251">
          <cell r="E251">
            <v>44319</v>
          </cell>
        </row>
        <row r="252">
          <cell r="E252">
            <v>44320</v>
          </cell>
        </row>
        <row r="253">
          <cell r="E253">
            <v>44321</v>
          </cell>
        </row>
        <row r="254">
          <cell r="E254">
            <v>44322</v>
          </cell>
        </row>
        <row r="255">
          <cell r="E255">
            <v>44323</v>
          </cell>
        </row>
        <row r="256">
          <cell r="E256">
            <v>44324</v>
          </cell>
        </row>
        <row r="257">
          <cell r="E257">
            <v>44325</v>
          </cell>
        </row>
        <row r="258">
          <cell r="E258">
            <v>44326</v>
          </cell>
        </row>
        <row r="259">
          <cell r="E259">
            <v>44327</v>
          </cell>
        </row>
        <row r="260">
          <cell r="E260">
            <v>44328</v>
          </cell>
        </row>
        <row r="261">
          <cell r="E261">
            <v>44329</v>
          </cell>
        </row>
        <row r="262">
          <cell r="E262">
            <v>44330</v>
          </cell>
        </row>
        <row r="263">
          <cell r="E263">
            <v>44331</v>
          </cell>
        </row>
        <row r="264">
          <cell r="E264">
            <v>44332</v>
          </cell>
        </row>
        <row r="265">
          <cell r="E265">
            <v>44333</v>
          </cell>
        </row>
        <row r="266">
          <cell r="E266">
            <v>44334</v>
          </cell>
        </row>
        <row r="267">
          <cell r="E267">
            <v>44335</v>
          </cell>
        </row>
        <row r="268">
          <cell r="E268">
            <v>44336</v>
          </cell>
        </row>
        <row r="269">
          <cell r="E269">
            <v>44337</v>
          </cell>
        </row>
        <row r="270">
          <cell r="E270">
            <v>44338</v>
          </cell>
        </row>
        <row r="271">
          <cell r="E271">
            <v>44339</v>
          </cell>
        </row>
        <row r="272">
          <cell r="E272">
            <v>44340</v>
          </cell>
        </row>
        <row r="273">
          <cell r="E273">
            <v>44341</v>
          </cell>
        </row>
        <row r="274">
          <cell r="E274">
            <v>44342</v>
          </cell>
        </row>
        <row r="275">
          <cell r="E275">
            <v>44343</v>
          </cell>
        </row>
        <row r="276">
          <cell r="E276">
            <v>44344</v>
          </cell>
        </row>
        <row r="277">
          <cell r="E277">
            <v>44345</v>
          </cell>
        </row>
        <row r="278">
          <cell r="E278">
            <v>44346</v>
          </cell>
        </row>
        <row r="279">
          <cell r="E279">
            <v>44347</v>
          </cell>
        </row>
        <row r="280">
          <cell r="E280">
            <v>44348</v>
          </cell>
        </row>
        <row r="281">
          <cell r="E281">
            <v>44349</v>
          </cell>
        </row>
        <row r="282">
          <cell r="E282">
            <v>44350</v>
          </cell>
        </row>
        <row r="283">
          <cell r="E283">
            <v>44351</v>
          </cell>
        </row>
        <row r="284">
          <cell r="E284">
            <v>44352</v>
          </cell>
        </row>
        <row r="285">
          <cell r="E285">
            <v>44353</v>
          </cell>
        </row>
        <row r="286">
          <cell r="E286">
            <v>44354</v>
          </cell>
        </row>
        <row r="287">
          <cell r="E287">
            <v>44355</v>
          </cell>
        </row>
        <row r="288">
          <cell r="E288">
            <v>44356</v>
          </cell>
        </row>
        <row r="289">
          <cell r="E289">
            <v>44357</v>
          </cell>
        </row>
        <row r="290">
          <cell r="E290">
            <v>44358</v>
          </cell>
        </row>
        <row r="291">
          <cell r="E291">
            <v>44359</v>
          </cell>
        </row>
        <row r="292">
          <cell r="E292">
            <v>44360</v>
          </cell>
        </row>
        <row r="293">
          <cell r="E293">
            <v>44361</v>
          </cell>
        </row>
        <row r="294">
          <cell r="E294">
            <v>44362</v>
          </cell>
        </row>
        <row r="295">
          <cell r="E295">
            <v>44363</v>
          </cell>
        </row>
        <row r="296">
          <cell r="E296">
            <v>44364</v>
          </cell>
        </row>
        <row r="297">
          <cell r="E297">
            <v>44365</v>
          </cell>
        </row>
        <row r="298">
          <cell r="E298">
            <v>44366</v>
          </cell>
        </row>
        <row r="299">
          <cell r="E299">
            <v>44367</v>
          </cell>
        </row>
        <row r="300">
          <cell r="E300">
            <v>44368</v>
          </cell>
        </row>
        <row r="301">
          <cell r="E301">
            <v>44369</v>
          </cell>
        </row>
        <row r="302">
          <cell r="E302">
            <v>44370</v>
          </cell>
        </row>
        <row r="303">
          <cell r="E303">
            <v>44371</v>
          </cell>
        </row>
        <row r="304">
          <cell r="E304">
            <v>44372</v>
          </cell>
        </row>
        <row r="305">
          <cell r="E305">
            <v>44373</v>
          </cell>
        </row>
        <row r="306">
          <cell r="E306">
            <v>44374</v>
          </cell>
        </row>
        <row r="307">
          <cell r="E307">
            <v>44375</v>
          </cell>
        </row>
        <row r="308">
          <cell r="E308">
            <v>44376</v>
          </cell>
        </row>
        <row r="309">
          <cell r="E309">
            <v>44377</v>
          </cell>
        </row>
        <row r="310">
          <cell r="E310">
            <v>44378</v>
          </cell>
        </row>
        <row r="311">
          <cell r="E311">
            <v>44379</v>
          </cell>
        </row>
        <row r="312">
          <cell r="E312">
            <v>44380</v>
          </cell>
        </row>
        <row r="313">
          <cell r="E313">
            <v>44381</v>
          </cell>
        </row>
        <row r="314">
          <cell r="E314">
            <v>44382</v>
          </cell>
        </row>
        <row r="315">
          <cell r="E315">
            <v>44383</v>
          </cell>
        </row>
        <row r="316">
          <cell r="E316">
            <v>44384</v>
          </cell>
        </row>
        <row r="317">
          <cell r="E317">
            <v>44385</v>
          </cell>
        </row>
        <row r="318">
          <cell r="E318">
            <v>44386</v>
          </cell>
        </row>
        <row r="319">
          <cell r="E319">
            <v>44387</v>
          </cell>
        </row>
        <row r="320">
          <cell r="E320">
            <v>44388</v>
          </cell>
        </row>
        <row r="321">
          <cell r="E321">
            <v>44389</v>
          </cell>
        </row>
        <row r="322">
          <cell r="E322">
            <v>44390</v>
          </cell>
        </row>
        <row r="323">
          <cell r="E323">
            <v>44391</v>
          </cell>
        </row>
        <row r="324">
          <cell r="E324">
            <v>44392</v>
          </cell>
        </row>
        <row r="325">
          <cell r="E325">
            <v>44393</v>
          </cell>
        </row>
        <row r="326">
          <cell r="E326">
            <v>44394</v>
          </cell>
        </row>
        <row r="327">
          <cell r="E327">
            <v>44395</v>
          </cell>
        </row>
        <row r="328">
          <cell r="E328">
            <v>44396</v>
          </cell>
        </row>
        <row r="329">
          <cell r="E329">
            <v>44397</v>
          </cell>
        </row>
        <row r="330">
          <cell r="E330">
            <v>44398</v>
          </cell>
        </row>
        <row r="331">
          <cell r="E331">
            <v>44399</v>
          </cell>
        </row>
        <row r="332">
          <cell r="E332">
            <v>44400</v>
          </cell>
        </row>
        <row r="333">
          <cell r="E333">
            <v>44401</v>
          </cell>
        </row>
        <row r="334">
          <cell r="E334">
            <v>44402</v>
          </cell>
        </row>
        <row r="335">
          <cell r="E335">
            <v>44403</v>
          </cell>
        </row>
        <row r="336">
          <cell r="E336">
            <v>44404</v>
          </cell>
        </row>
        <row r="337">
          <cell r="E337">
            <v>44405</v>
          </cell>
        </row>
        <row r="338">
          <cell r="E338">
            <v>44406</v>
          </cell>
        </row>
        <row r="339">
          <cell r="E339">
            <v>44407</v>
          </cell>
        </row>
        <row r="340">
          <cell r="E340">
            <v>44408</v>
          </cell>
        </row>
        <row r="341">
          <cell r="E341">
            <v>44409</v>
          </cell>
        </row>
        <row r="342">
          <cell r="E342">
            <v>44410</v>
          </cell>
        </row>
        <row r="343">
          <cell r="E343">
            <v>44411</v>
          </cell>
        </row>
        <row r="344">
          <cell r="E344">
            <v>44412</v>
          </cell>
        </row>
        <row r="345">
          <cell r="E345">
            <v>44413</v>
          </cell>
        </row>
        <row r="346">
          <cell r="E346">
            <v>44414</v>
          </cell>
        </row>
        <row r="347">
          <cell r="E347">
            <v>44415</v>
          </cell>
        </row>
        <row r="348">
          <cell r="E348">
            <v>44416</v>
          </cell>
        </row>
        <row r="349">
          <cell r="E349">
            <v>44417</v>
          </cell>
        </row>
        <row r="350">
          <cell r="E350">
            <v>44418</v>
          </cell>
        </row>
        <row r="351">
          <cell r="E351">
            <v>44419</v>
          </cell>
        </row>
        <row r="352">
          <cell r="E352">
            <v>44420</v>
          </cell>
        </row>
        <row r="353">
          <cell r="E353">
            <v>44421</v>
          </cell>
        </row>
        <row r="354">
          <cell r="E354">
            <v>44422</v>
          </cell>
        </row>
        <row r="355">
          <cell r="E355">
            <v>44423</v>
          </cell>
        </row>
        <row r="356">
          <cell r="E356">
            <v>44424</v>
          </cell>
        </row>
        <row r="357">
          <cell r="E357">
            <v>44425</v>
          </cell>
        </row>
        <row r="358">
          <cell r="E358">
            <v>44426</v>
          </cell>
        </row>
        <row r="359">
          <cell r="E359">
            <v>44427</v>
          </cell>
        </row>
        <row r="360">
          <cell r="E360">
            <v>44428</v>
          </cell>
        </row>
        <row r="361">
          <cell r="E361">
            <v>44429</v>
          </cell>
        </row>
        <row r="362">
          <cell r="E362">
            <v>44430</v>
          </cell>
        </row>
        <row r="363">
          <cell r="E363">
            <v>44431</v>
          </cell>
        </row>
        <row r="364">
          <cell r="E364">
            <v>44432</v>
          </cell>
        </row>
        <row r="365">
          <cell r="E365">
            <v>44433</v>
          </cell>
        </row>
        <row r="366">
          <cell r="E366">
            <v>44434</v>
          </cell>
        </row>
        <row r="367">
          <cell r="E367">
            <v>44435</v>
          </cell>
        </row>
        <row r="368">
          <cell r="E368">
            <v>44436</v>
          </cell>
        </row>
        <row r="369">
          <cell r="E369">
            <v>44437</v>
          </cell>
        </row>
        <row r="370">
          <cell r="E370">
            <v>44438</v>
          </cell>
        </row>
        <row r="371">
          <cell r="E371">
            <v>44439</v>
          </cell>
        </row>
        <row r="372">
          <cell r="E372">
            <v>44440</v>
          </cell>
        </row>
        <row r="373">
          <cell r="E373">
            <v>44441</v>
          </cell>
        </row>
        <row r="374">
          <cell r="E374">
            <v>44442</v>
          </cell>
        </row>
        <row r="375">
          <cell r="E375">
            <v>44443</v>
          </cell>
        </row>
        <row r="376">
          <cell r="E376">
            <v>44444</v>
          </cell>
        </row>
        <row r="377">
          <cell r="E377">
            <v>44445</v>
          </cell>
        </row>
        <row r="378">
          <cell r="E378">
            <v>44446</v>
          </cell>
        </row>
        <row r="379">
          <cell r="E379">
            <v>44447</v>
          </cell>
        </row>
        <row r="380">
          <cell r="E380">
            <v>44448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aastrichtsport.nl/accommodaties-en-voorzieningen/buitensport/locaties" TargetMode="External"/><Relationship Id="rId1" Type="http://schemas.openxmlformats.org/officeDocument/2006/relationships/hyperlink" Target="mailto:sportparkjekerdalreserveringen@gmail.com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support.office.com/en-us/article/lock-or-unlock-specific-areas-of-a-protected-worksheet-75481b72-db8a-4267-8c43-042a5f2cd93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89FD-AFD7-403E-963A-E5F0090A6606}">
  <sheetPr>
    <pageSetUpPr fitToPage="1"/>
  </sheetPr>
  <dimension ref="B1:X44"/>
  <sheetViews>
    <sheetView showGridLines="0" tabSelected="1" zoomScaleNormal="100" workbookViewId="0">
      <selection activeCell="K8" sqref="K8:O8"/>
    </sheetView>
  </sheetViews>
  <sheetFormatPr baseColWidth="10" defaultColWidth="8.796875" defaultRowHeight="13" x14ac:dyDescent="0.15"/>
  <cols>
    <col min="1" max="1" width="2.796875" style="20" customWidth="1"/>
    <col min="2" max="2" width="4.19921875" style="20" customWidth="1"/>
    <col min="3" max="3" width="14.3984375" style="20" customWidth="1"/>
    <col min="4" max="4" width="18.19921875" style="20" customWidth="1"/>
    <col min="5" max="5" width="8.59765625" style="20" customWidth="1"/>
    <col min="6" max="6" width="13.796875" style="20" customWidth="1"/>
    <col min="7" max="7" width="8" style="20" customWidth="1"/>
    <col min="8" max="8" width="8.3984375" style="20" customWidth="1"/>
    <col min="9" max="9" width="17.3984375" style="20" customWidth="1"/>
    <col min="10" max="10" width="12" style="20" customWidth="1"/>
    <col min="11" max="11" width="11.59765625" style="20" bestFit="1" customWidth="1"/>
    <col min="12" max="12" width="9.19921875" style="20" bestFit="1" customWidth="1"/>
    <col min="13" max="14" width="12.19921875" style="20" customWidth="1"/>
    <col min="15" max="15" width="12.796875" style="20" bestFit="1" customWidth="1"/>
    <col min="16" max="17" width="12.19921875" style="20" customWidth="1"/>
    <col min="18" max="19" width="9.19921875" style="20" customWidth="1"/>
    <col min="20" max="20" width="8.796875" style="20" customWidth="1"/>
    <col min="21" max="21" width="10.796875" style="20" customWidth="1"/>
    <col min="22" max="22" width="16.3984375" style="20" customWidth="1"/>
    <col min="23" max="23" width="13.19921875" style="20" bestFit="1" customWidth="1"/>
    <col min="24" max="16384" width="8.796875" style="20"/>
  </cols>
  <sheetData>
    <row r="1" spans="2:22" ht="20" x14ac:dyDescent="0.15">
      <c r="B1" s="19" t="s">
        <v>13</v>
      </c>
    </row>
    <row r="2" spans="2:22" ht="16" x14ac:dyDescent="0.15">
      <c r="B2" s="21" t="s">
        <v>113</v>
      </c>
    </row>
    <row r="3" spans="2:22" ht="16" x14ac:dyDescent="0.15">
      <c r="B3" s="21"/>
      <c r="M3" s="22"/>
    </row>
    <row r="4" spans="2:22" ht="14" x14ac:dyDescent="0.2">
      <c r="B4" s="20" t="s">
        <v>19</v>
      </c>
      <c r="E4" s="23" t="s">
        <v>40</v>
      </c>
    </row>
    <row r="5" spans="2:22" ht="14" x14ac:dyDescent="0.2">
      <c r="B5" s="20" t="s">
        <v>37</v>
      </c>
      <c r="E5" s="23" t="s">
        <v>18</v>
      </c>
    </row>
    <row r="6" spans="2:22" x14ac:dyDescent="0.15">
      <c r="E6" s="24"/>
    </row>
    <row r="7" spans="2:22" s="26" customFormat="1" ht="18" customHeight="1" x14ac:dyDescent="0.2">
      <c r="B7" s="25" t="s">
        <v>20</v>
      </c>
      <c r="E7" s="27"/>
      <c r="J7" s="25" t="s">
        <v>11</v>
      </c>
      <c r="K7" s="25"/>
      <c r="L7" s="25"/>
      <c r="M7" s="25"/>
      <c r="N7" s="25"/>
    </row>
    <row r="8" spans="2:22" ht="15" customHeight="1" x14ac:dyDescent="0.2">
      <c r="B8" s="85" t="s">
        <v>17</v>
      </c>
      <c r="C8" s="86"/>
      <c r="D8" s="107"/>
      <c r="E8" s="107"/>
      <c r="F8" s="107"/>
      <c r="G8" s="107"/>
      <c r="H8" s="108"/>
      <c r="J8" s="28" t="s">
        <v>27</v>
      </c>
      <c r="K8" s="107"/>
      <c r="L8" s="107"/>
      <c r="M8" s="107"/>
      <c r="N8" s="107"/>
      <c r="O8" s="108"/>
      <c r="R8" s="20" t="s">
        <v>102</v>
      </c>
    </row>
    <row r="9" spans="2:22" ht="15" customHeight="1" x14ac:dyDescent="0.2">
      <c r="B9" s="98" t="s">
        <v>14</v>
      </c>
      <c r="C9" s="99"/>
      <c r="D9" s="105"/>
      <c r="E9" s="105"/>
      <c r="F9" s="105"/>
      <c r="G9" s="105"/>
      <c r="H9" s="106"/>
      <c r="J9" s="29" t="s">
        <v>28</v>
      </c>
      <c r="K9" s="105"/>
      <c r="L9" s="105"/>
      <c r="M9" s="105"/>
      <c r="N9" s="105"/>
      <c r="O9" s="106"/>
    </row>
    <row r="10" spans="2:22" ht="15" customHeight="1" x14ac:dyDescent="0.2">
      <c r="B10" s="98" t="s">
        <v>15</v>
      </c>
      <c r="C10" s="99"/>
      <c r="D10" s="105"/>
      <c r="E10" s="105"/>
      <c r="F10" s="105"/>
      <c r="G10" s="105"/>
      <c r="H10" s="106"/>
      <c r="J10" s="29" t="s">
        <v>29</v>
      </c>
      <c r="K10" s="105"/>
      <c r="L10" s="105"/>
      <c r="M10" s="105"/>
      <c r="N10" s="105"/>
      <c r="O10" s="106"/>
    </row>
    <row r="11" spans="2:22" ht="15" customHeight="1" x14ac:dyDescent="0.2">
      <c r="B11" s="98" t="s">
        <v>22</v>
      </c>
      <c r="C11" s="99"/>
      <c r="D11" s="105"/>
      <c r="E11" s="105"/>
      <c r="F11" s="105"/>
      <c r="G11" s="105"/>
      <c r="H11" s="106"/>
      <c r="J11" s="29" t="s">
        <v>30</v>
      </c>
      <c r="K11" s="105"/>
      <c r="L11" s="105"/>
      <c r="M11" s="105"/>
      <c r="N11" s="105"/>
      <c r="O11" s="106"/>
    </row>
    <row r="12" spans="2:22" ht="15" customHeight="1" x14ac:dyDescent="0.2">
      <c r="B12" s="98" t="s">
        <v>21</v>
      </c>
      <c r="C12" s="99"/>
      <c r="D12" s="105"/>
      <c r="E12" s="105"/>
      <c r="F12" s="105"/>
      <c r="G12" s="105"/>
      <c r="H12" s="106"/>
      <c r="J12" s="29" t="s">
        <v>31</v>
      </c>
      <c r="K12" s="105"/>
      <c r="L12" s="105"/>
      <c r="M12" s="105"/>
      <c r="N12" s="105"/>
      <c r="O12" s="106"/>
    </row>
    <row r="13" spans="2:22" ht="15" customHeight="1" x14ac:dyDescent="0.2">
      <c r="B13" s="100" t="s">
        <v>16</v>
      </c>
      <c r="C13" s="101"/>
      <c r="D13" s="96"/>
      <c r="E13" s="96"/>
      <c r="F13" s="96"/>
      <c r="G13" s="96"/>
      <c r="H13" s="97"/>
      <c r="J13" s="30" t="s">
        <v>35</v>
      </c>
      <c r="K13" s="96"/>
      <c r="L13" s="96"/>
      <c r="M13" s="96"/>
      <c r="N13" s="96"/>
      <c r="O13" s="97"/>
    </row>
    <row r="14" spans="2:22" ht="16" x14ac:dyDescent="0.15">
      <c r="B14" s="21"/>
      <c r="C14" s="21"/>
      <c r="D14" s="31"/>
    </row>
    <row r="15" spans="2:22" s="26" customFormat="1" ht="18" customHeight="1" x14ac:dyDescent="0.2">
      <c r="B15" s="25" t="s">
        <v>97</v>
      </c>
    </row>
    <row r="16" spans="2:22" ht="14" x14ac:dyDescent="0.15">
      <c r="B16" s="102" t="s">
        <v>26</v>
      </c>
      <c r="C16" s="103"/>
      <c r="D16" s="104"/>
      <c r="E16" s="32" t="s">
        <v>94</v>
      </c>
      <c r="F16" s="32"/>
      <c r="G16" s="32"/>
      <c r="H16" s="32"/>
      <c r="I16" s="32"/>
      <c r="J16" s="32"/>
      <c r="K16" s="32"/>
      <c r="L16" s="32"/>
      <c r="M16" s="32"/>
      <c r="N16" s="32"/>
      <c r="O16" s="33"/>
      <c r="P16" s="34" t="s">
        <v>48</v>
      </c>
      <c r="Q16" s="35"/>
      <c r="R16" s="35"/>
      <c r="S16" s="35"/>
      <c r="T16" s="35"/>
      <c r="U16" s="35"/>
      <c r="V16" s="36"/>
    </row>
    <row r="17" spans="2:24" s="44" customFormat="1" ht="65" x14ac:dyDescent="0.2">
      <c r="B17" s="37" t="s">
        <v>25</v>
      </c>
      <c r="C17" s="37" t="s">
        <v>7</v>
      </c>
      <c r="D17" s="37" t="s">
        <v>34</v>
      </c>
      <c r="E17" s="38" t="s">
        <v>41</v>
      </c>
      <c r="F17" s="38" t="s">
        <v>42</v>
      </c>
      <c r="G17" s="39" t="s">
        <v>43</v>
      </c>
      <c r="H17" s="39" t="s">
        <v>44</v>
      </c>
      <c r="I17" s="38" t="s">
        <v>1</v>
      </c>
      <c r="J17" s="40" t="s">
        <v>91</v>
      </c>
      <c r="K17" s="38" t="s">
        <v>84</v>
      </c>
      <c r="L17" s="41" t="s">
        <v>83</v>
      </c>
      <c r="M17" s="41" t="s">
        <v>114</v>
      </c>
      <c r="N17" s="41" t="s">
        <v>115</v>
      </c>
      <c r="O17" s="40" t="s">
        <v>86</v>
      </c>
      <c r="P17" s="42" t="s">
        <v>108</v>
      </c>
      <c r="Q17" s="42" t="s">
        <v>87</v>
      </c>
      <c r="R17" s="42" t="s">
        <v>43</v>
      </c>
      <c r="S17" s="42" t="s">
        <v>44</v>
      </c>
      <c r="T17" s="43" t="s">
        <v>45</v>
      </c>
      <c r="U17" s="42" t="s">
        <v>95</v>
      </c>
      <c r="V17" s="42" t="s">
        <v>88</v>
      </c>
    </row>
    <row r="18" spans="2:24" ht="18.5" customHeight="1" x14ac:dyDescent="0.15">
      <c r="B18" s="45">
        <v>1</v>
      </c>
      <c r="C18" s="15"/>
      <c r="D18" s="16"/>
      <c r="E18" s="14"/>
      <c r="F18" s="45" t="str">
        <f t="shared" ref="F18:F27" si="0">IFERROR(VLOOKUP(E18,Tarieven,3,0),"")</f>
        <v/>
      </c>
      <c r="G18" s="17"/>
      <c r="H18" s="71"/>
      <c r="I18" s="46" t="str">
        <f t="shared" ref="I18:I27" si="1">IF(H18-G18=0,"",H18-G18)</f>
        <v/>
      </c>
      <c r="J18" s="47" t="str">
        <f>IFERROR(VLOOKUP(E18,Tarieven,5,0),"")</f>
        <v/>
      </c>
      <c r="K18" s="47" t="str">
        <f>IFERROR((I18*24)*(J18),"")</f>
        <v/>
      </c>
      <c r="L18" s="48" t="str">
        <f t="shared" ref="L18:L27" si="2">IF(E18="","",2)</f>
        <v/>
      </c>
      <c r="M18" s="47" t="str">
        <f t="shared" ref="M18:M27" si="3">IFERROR(VLOOKUP(E18,Tarieven,7,0),"")</f>
        <v/>
      </c>
      <c r="N18" s="47" t="str">
        <f t="shared" ref="N18:N27" si="4">IFERROR(VLOOKUP(E18,Tarieven,8,0),"")</f>
        <v/>
      </c>
      <c r="O18" s="47" t="str">
        <f>IFERROR(K18+M18+N18,"")</f>
        <v/>
      </c>
      <c r="P18" s="14"/>
      <c r="Q18" s="14"/>
      <c r="R18" s="17"/>
      <c r="S18" s="17"/>
      <c r="T18" s="46" t="str">
        <f>IF(S18-R18=0,"",S18-R18)</f>
        <v/>
      </c>
      <c r="U18" s="47" t="str">
        <f t="shared" ref="U18:U27" si="5">IF(Q18="","",VLOOKUP(E18,Tarieven,7,0)/2)</f>
        <v/>
      </c>
      <c r="V18" s="49" t="str">
        <f>IFERROR(IF(T18*24&lt;=4,Q18*U18,Q18*(U18*2)),"")</f>
        <v/>
      </c>
      <c r="X18" s="50"/>
    </row>
    <row r="19" spans="2:24" ht="18.5" customHeight="1" x14ac:dyDescent="0.15">
      <c r="B19" s="45">
        <v>2</v>
      </c>
      <c r="C19" s="15"/>
      <c r="D19" s="16"/>
      <c r="E19" s="14"/>
      <c r="F19" s="45" t="str">
        <f t="shared" si="0"/>
        <v/>
      </c>
      <c r="G19" s="17"/>
      <c r="H19" s="71"/>
      <c r="I19" s="46" t="str">
        <f t="shared" si="1"/>
        <v/>
      </c>
      <c r="J19" s="47" t="str">
        <f t="shared" ref="J19:J27" si="6">IFERROR(VLOOKUP(E19,Tarieven,5,0),"")</f>
        <v/>
      </c>
      <c r="K19" s="47" t="str">
        <f>IFERROR((I19*24)*(J19),"")</f>
        <v/>
      </c>
      <c r="L19" s="48" t="str">
        <f t="shared" si="2"/>
        <v/>
      </c>
      <c r="M19" s="47" t="str">
        <f t="shared" si="3"/>
        <v/>
      </c>
      <c r="N19" s="47" t="str">
        <f t="shared" si="4"/>
        <v/>
      </c>
      <c r="O19" s="47" t="str">
        <f t="shared" ref="O19:O27" si="7">IFERROR(K19+M19+N19,"")</f>
        <v/>
      </c>
      <c r="P19" s="14"/>
      <c r="Q19" s="14"/>
      <c r="R19" s="17"/>
      <c r="S19" s="17"/>
      <c r="T19" s="46" t="str">
        <f t="shared" ref="T19:T27" si="8">IF(S19-R19=0,"",S19-R19)</f>
        <v/>
      </c>
      <c r="U19" s="47" t="str">
        <f t="shared" si="5"/>
        <v/>
      </c>
      <c r="V19" s="49" t="str">
        <f t="shared" ref="V19:V27" si="9">IFERROR(IF(T19*24&lt;=4,Q19*U19,Q19*(U19*2)),"")</f>
        <v/>
      </c>
    </row>
    <row r="20" spans="2:24" ht="18.5" customHeight="1" x14ac:dyDescent="0.15">
      <c r="B20" s="45">
        <v>3</v>
      </c>
      <c r="C20" s="15"/>
      <c r="D20" s="16"/>
      <c r="E20" s="14"/>
      <c r="F20" s="45" t="str">
        <f t="shared" si="0"/>
        <v/>
      </c>
      <c r="G20" s="17"/>
      <c r="H20" s="71"/>
      <c r="I20" s="46" t="str">
        <f t="shared" si="1"/>
        <v/>
      </c>
      <c r="J20" s="47" t="str">
        <f t="shared" si="6"/>
        <v/>
      </c>
      <c r="K20" s="47" t="str">
        <f t="shared" ref="K20:K27" si="10">IFERROR((I20*24)*(J20),"")</f>
        <v/>
      </c>
      <c r="L20" s="48" t="str">
        <f t="shared" si="2"/>
        <v/>
      </c>
      <c r="M20" s="47" t="str">
        <f t="shared" si="3"/>
        <v/>
      </c>
      <c r="N20" s="47" t="str">
        <f t="shared" si="4"/>
        <v/>
      </c>
      <c r="O20" s="47" t="str">
        <f t="shared" si="7"/>
        <v/>
      </c>
      <c r="P20" s="14"/>
      <c r="Q20" s="14"/>
      <c r="R20" s="17"/>
      <c r="S20" s="17"/>
      <c r="T20" s="46" t="str">
        <f t="shared" si="8"/>
        <v/>
      </c>
      <c r="U20" s="47" t="str">
        <f t="shared" si="5"/>
        <v/>
      </c>
      <c r="V20" s="49" t="str">
        <f t="shared" si="9"/>
        <v/>
      </c>
    </row>
    <row r="21" spans="2:24" ht="18.5" customHeight="1" x14ac:dyDescent="0.15">
      <c r="B21" s="45">
        <v>4</v>
      </c>
      <c r="C21" s="15"/>
      <c r="D21" s="16"/>
      <c r="E21" s="14"/>
      <c r="F21" s="45" t="str">
        <f t="shared" si="0"/>
        <v/>
      </c>
      <c r="G21" s="17"/>
      <c r="H21" s="71"/>
      <c r="I21" s="46" t="str">
        <f t="shared" si="1"/>
        <v/>
      </c>
      <c r="J21" s="47" t="str">
        <f t="shared" si="6"/>
        <v/>
      </c>
      <c r="K21" s="47" t="str">
        <f t="shared" si="10"/>
        <v/>
      </c>
      <c r="L21" s="48" t="str">
        <f t="shared" si="2"/>
        <v/>
      </c>
      <c r="M21" s="47" t="str">
        <f t="shared" si="3"/>
        <v/>
      </c>
      <c r="N21" s="47" t="str">
        <f t="shared" si="4"/>
        <v/>
      </c>
      <c r="O21" s="47" t="str">
        <f t="shared" si="7"/>
        <v/>
      </c>
      <c r="P21" s="14"/>
      <c r="Q21" s="14"/>
      <c r="R21" s="17"/>
      <c r="S21" s="17"/>
      <c r="T21" s="46" t="str">
        <f t="shared" si="8"/>
        <v/>
      </c>
      <c r="U21" s="47" t="str">
        <f t="shared" si="5"/>
        <v/>
      </c>
      <c r="V21" s="49" t="str">
        <f t="shared" si="9"/>
        <v/>
      </c>
    </row>
    <row r="22" spans="2:24" ht="18.5" customHeight="1" x14ac:dyDescent="0.15">
      <c r="B22" s="45">
        <v>5</v>
      </c>
      <c r="C22" s="15"/>
      <c r="D22" s="16"/>
      <c r="E22" s="14"/>
      <c r="F22" s="45" t="str">
        <f t="shared" si="0"/>
        <v/>
      </c>
      <c r="G22" s="17"/>
      <c r="H22" s="71"/>
      <c r="I22" s="46" t="str">
        <f t="shared" si="1"/>
        <v/>
      </c>
      <c r="J22" s="47" t="str">
        <f t="shared" si="6"/>
        <v/>
      </c>
      <c r="K22" s="47" t="str">
        <f t="shared" si="10"/>
        <v/>
      </c>
      <c r="L22" s="48" t="str">
        <f t="shared" si="2"/>
        <v/>
      </c>
      <c r="M22" s="47" t="str">
        <f t="shared" si="3"/>
        <v/>
      </c>
      <c r="N22" s="47" t="str">
        <f t="shared" si="4"/>
        <v/>
      </c>
      <c r="O22" s="47" t="str">
        <f t="shared" si="7"/>
        <v/>
      </c>
      <c r="P22" s="14"/>
      <c r="Q22" s="14"/>
      <c r="R22" s="17"/>
      <c r="S22" s="17"/>
      <c r="T22" s="46" t="str">
        <f t="shared" si="8"/>
        <v/>
      </c>
      <c r="U22" s="47" t="str">
        <f t="shared" si="5"/>
        <v/>
      </c>
      <c r="V22" s="49" t="str">
        <f t="shared" si="9"/>
        <v/>
      </c>
    </row>
    <row r="23" spans="2:24" ht="18.5" customHeight="1" x14ac:dyDescent="0.15">
      <c r="B23" s="45">
        <v>6</v>
      </c>
      <c r="C23" s="15"/>
      <c r="D23" s="16"/>
      <c r="E23" s="14"/>
      <c r="F23" s="45" t="str">
        <f t="shared" si="0"/>
        <v/>
      </c>
      <c r="G23" s="17"/>
      <c r="H23" s="71"/>
      <c r="I23" s="46" t="str">
        <f t="shared" si="1"/>
        <v/>
      </c>
      <c r="J23" s="47" t="str">
        <f t="shared" si="6"/>
        <v/>
      </c>
      <c r="K23" s="47" t="str">
        <f t="shared" si="10"/>
        <v/>
      </c>
      <c r="L23" s="48" t="str">
        <f t="shared" si="2"/>
        <v/>
      </c>
      <c r="M23" s="47" t="str">
        <f t="shared" si="3"/>
        <v/>
      </c>
      <c r="N23" s="47" t="str">
        <f t="shared" si="4"/>
        <v/>
      </c>
      <c r="O23" s="47" t="str">
        <f t="shared" si="7"/>
        <v/>
      </c>
      <c r="P23" s="14"/>
      <c r="Q23" s="14"/>
      <c r="R23" s="17"/>
      <c r="S23" s="17"/>
      <c r="T23" s="46" t="str">
        <f t="shared" si="8"/>
        <v/>
      </c>
      <c r="U23" s="47" t="str">
        <f t="shared" si="5"/>
        <v/>
      </c>
      <c r="V23" s="49" t="str">
        <f t="shared" si="9"/>
        <v/>
      </c>
    </row>
    <row r="24" spans="2:24" ht="18.5" customHeight="1" x14ac:dyDescent="0.15">
      <c r="B24" s="45">
        <v>7</v>
      </c>
      <c r="C24" s="15"/>
      <c r="D24" s="16"/>
      <c r="E24" s="14"/>
      <c r="F24" s="45" t="str">
        <f t="shared" si="0"/>
        <v/>
      </c>
      <c r="G24" s="17"/>
      <c r="H24" s="71"/>
      <c r="I24" s="46" t="str">
        <f t="shared" si="1"/>
        <v/>
      </c>
      <c r="J24" s="47" t="str">
        <f t="shared" si="6"/>
        <v/>
      </c>
      <c r="K24" s="47" t="str">
        <f t="shared" si="10"/>
        <v/>
      </c>
      <c r="L24" s="48" t="str">
        <f t="shared" si="2"/>
        <v/>
      </c>
      <c r="M24" s="47" t="str">
        <f t="shared" si="3"/>
        <v/>
      </c>
      <c r="N24" s="47" t="str">
        <f t="shared" si="4"/>
        <v/>
      </c>
      <c r="O24" s="47" t="str">
        <f t="shared" si="7"/>
        <v/>
      </c>
      <c r="P24" s="14"/>
      <c r="Q24" s="14"/>
      <c r="R24" s="17"/>
      <c r="S24" s="17"/>
      <c r="T24" s="46" t="str">
        <f t="shared" si="8"/>
        <v/>
      </c>
      <c r="U24" s="47" t="str">
        <f t="shared" si="5"/>
        <v/>
      </c>
      <c r="V24" s="49" t="str">
        <f t="shared" si="9"/>
        <v/>
      </c>
    </row>
    <row r="25" spans="2:24" ht="18.5" customHeight="1" x14ac:dyDescent="0.15">
      <c r="B25" s="45">
        <v>8</v>
      </c>
      <c r="C25" s="15"/>
      <c r="D25" s="16"/>
      <c r="E25" s="14"/>
      <c r="F25" s="45" t="str">
        <f t="shared" si="0"/>
        <v/>
      </c>
      <c r="G25" s="17"/>
      <c r="H25" s="71"/>
      <c r="I25" s="46" t="str">
        <f t="shared" si="1"/>
        <v/>
      </c>
      <c r="J25" s="47" t="str">
        <f t="shared" si="6"/>
        <v/>
      </c>
      <c r="K25" s="47" t="str">
        <f t="shared" si="10"/>
        <v/>
      </c>
      <c r="L25" s="48" t="str">
        <f t="shared" si="2"/>
        <v/>
      </c>
      <c r="M25" s="47" t="str">
        <f t="shared" si="3"/>
        <v/>
      </c>
      <c r="N25" s="47" t="str">
        <f t="shared" si="4"/>
        <v/>
      </c>
      <c r="O25" s="47" t="str">
        <f t="shared" si="7"/>
        <v/>
      </c>
      <c r="P25" s="14"/>
      <c r="Q25" s="14"/>
      <c r="R25" s="17"/>
      <c r="S25" s="17"/>
      <c r="T25" s="46" t="str">
        <f t="shared" si="8"/>
        <v/>
      </c>
      <c r="U25" s="47" t="str">
        <f t="shared" si="5"/>
        <v/>
      </c>
      <c r="V25" s="49" t="str">
        <f t="shared" si="9"/>
        <v/>
      </c>
    </row>
    <row r="26" spans="2:24" ht="18.5" customHeight="1" x14ac:dyDescent="0.15">
      <c r="B26" s="45">
        <v>9</v>
      </c>
      <c r="C26" s="15"/>
      <c r="D26" s="16"/>
      <c r="E26" s="14"/>
      <c r="F26" s="45" t="str">
        <f t="shared" si="0"/>
        <v/>
      </c>
      <c r="G26" s="17"/>
      <c r="H26" s="17"/>
      <c r="I26" s="46" t="str">
        <f t="shared" si="1"/>
        <v/>
      </c>
      <c r="J26" s="47" t="str">
        <f t="shared" si="6"/>
        <v/>
      </c>
      <c r="K26" s="47" t="str">
        <f t="shared" si="10"/>
        <v/>
      </c>
      <c r="L26" s="48" t="str">
        <f t="shared" si="2"/>
        <v/>
      </c>
      <c r="M26" s="47" t="str">
        <f t="shared" si="3"/>
        <v/>
      </c>
      <c r="N26" s="47" t="str">
        <f t="shared" si="4"/>
        <v/>
      </c>
      <c r="O26" s="47" t="str">
        <f t="shared" si="7"/>
        <v/>
      </c>
      <c r="P26" s="14"/>
      <c r="Q26" s="14"/>
      <c r="R26" s="17"/>
      <c r="S26" s="17"/>
      <c r="T26" s="46" t="str">
        <f t="shared" si="8"/>
        <v/>
      </c>
      <c r="U26" s="47" t="str">
        <f t="shared" si="5"/>
        <v/>
      </c>
      <c r="V26" s="49" t="str">
        <f t="shared" si="9"/>
        <v/>
      </c>
    </row>
    <row r="27" spans="2:24" ht="18.5" customHeight="1" thickBot="1" x14ac:dyDescent="0.2">
      <c r="B27" s="51">
        <v>10</v>
      </c>
      <c r="C27" s="15"/>
      <c r="D27" s="16"/>
      <c r="E27" s="14"/>
      <c r="F27" s="45" t="str">
        <f t="shared" si="0"/>
        <v/>
      </c>
      <c r="G27" s="18"/>
      <c r="H27" s="18"/>
      <c r="I27" s="46" t="str">
        <f t="shared" si="1"/>
        <v/>
      </c>
      <c r="J27" s="47" t="str">
        <f t="shared" si="6"/>
        <v/>
      </c>
      <c r="K27" s="47" t="str">
        <f t="shared" si="10"/>
        <v/>
      </c>
      <c r="L27" s="48" t="str">
        <f t="shared" si="2"/>
        <v/>
      </c>
      <c r="M27" s="47" t="str">
        <f t="shared" si="3"/>
        <v/>
      </c>
      <c r="N27" s="47" t="str">
        <f t="shared" si="4"/>
        <v/>
      </c>
      <c r="O27" s="47" t="str">
        <f t="shared" si="7"/>
        <v/>
      </c>
      <c r="P27" s="14"/>
      <c r="Q27" s="14"/>
      <c r="R27" s="17"/>
      <c r="S27" s="17"/>
      <c r="T27" s="46" t="str">
        <f t="shared" si="8"/>
        <v/>
      </c>
      <c r="U27" s="47" t="str">
        <f t="shared" si="5"/>
        <v/>
      </c>
      <c r="V27" s="49" t="str">
        <f t="shared" si="9"/>
        <v/>
      </c>
    </row>
    <row r="28" spans="2:24" ht="15" thickTop="1" x14ac:dyDescent="0.15">
      <c r="B28" s="109" t="s">
        <v>36</v>
      </c>
      <c r="C28" s="110"/>
      <c r="D28" s="52">
        <f t="array" ref="D28">SUM(IF(D18:D27&lt;&gt;"",1/COUNTIF(D18:D27, D18:D27), 0))</f>
        <v>0</v>
      </c>
      <c r="E28" s="53"/>
      <c r="F28" s="53"/>
      <c r="G28" s="54"/>
      <c r="H28" s="54"/>
      <c r="I28" s="53"/>
      <c r="J28" s="55"/>
      <c r="K28" s="55"/>
      <c r="L28" s="55"/>
      <c r="M28" s="55"/>
      <c r="N28" s="55" t="s">
        <v>92</v>
      </c>
      <c r="O28" s="56">
        <f>SUM(O18:O27)</f>
        <v>0</v>
      </c>
      <c r="P28" s="53">
        <f>SUM(P18:P27)</f>
        <v>0</v>
      </c>
      <c r="Q28" s="53"/>
      <c r="R28" s="53"/>
      <c r="S28" s="53"/>
      <c r="T28" s="53"/>
      <c r="U28" s="55" t="s">
        <v>93</v>
      </c>
      <c r="V28" s="57">
        <f>SUM(V18:V27)</f>
        <v>0</v>
      </c>
    </row>
    <row r="29" spans="2:24" x14ac:dyDescent="0.15">
      <c r="O29" s="22"/>
      <c r="V29" s="22"/>
    </row>
    <row r="30" spans="2:24" x14ac:dyDescent="0.15">
      <c r="B30" s="25" t="s">
        <v>39</v>
      </c>
      <c r="O30" s="22"/>
      <c r="V30" s="22"/>
    </row>
    <row r="31" spans="2:24" s="124" customFormat="1" ht="17" thickBot="1" x14ac:dyDescent="0.25"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9"/>
      <c r="Q31" s="123"/>
      <c r="S31" s="125" t="s">
        <v>23</v>
      </c>
      <c r="T31" s="126"/>
      <c r="U31" s="126"/>
      <c r="V31" s="127"/>
    </row>
    <row r="32" spans="2:24" ht="14" thickTop="1" x14ac:dyDescent="0.15">
      <c r="B32" s="90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2"/>
      <c r="Q32" s="84"/>
      <c r="S32" s="29" t="s">
        <v>12</v>
      </c>
      <c r="V32" s="58">
        <f>O28</f>
        <v>0</v>
      </c>
    </row>
    <row r="33" spans="2:22" x14ac:dyDescent="0.15">
      <c r="B33" s="93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5"/>
      <c r="Q33" s="84"/>
      <c r="S33" s="29" t="s">
        <v>101</v>
      </c>
      <c r="V33" s="58">
        <f>V28</f>
        <v>0</v>
      </c>
    </row>
    <row r="34" spans="2:22" x14ac:dyDescent="0.15"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S34" s="29" t="s">
        <v>106</v>
      </c>
      <c r="V34" s="58">
        <f>P28*5</f>
        <v>0</v>
      </c>
    </row>
    <row r="35" spans="2:22" ht="14" thickBot="1" x14ac:dyDescent="0.2">
      <c r="E35" s="59"/>
      <c r="F35" s="60"/>
      <c r="G35" s="61"/>
      <c r="H35" s="61"/>
      <c r="I35" s="61"/>
      <c r="J35" s="61"/>
      <c r="K35" s="61"/>
      <c r="L35" s="61"/>
      <c r="M35" s="61"/>
      <c r="N35" s="61"/>
      <c r="O35" s="61"/>
      <c r="P35" s="62"/>
      <c r="Q35" s="62"/>
      <c r="S35" s="63" t="s">
        <v>96</v>
      </c>
      <c r="T35" s="64"/>
      <c r="U35" s="64"/>
      <c r="V35" s="65">
        <f>D28*15</f>
        <v>0</v>
      </c>
    </row>
    <row r="36" spans="2:22" ht="14" thickTop="1" x14ac:dyDescent="0.15">
      <c r="B36" s="61"/>
      <c r="C36" s="61"/>
      <c r="D36" s="61"/>
      <c r="E36" s="61"/>
      <c r="F36" s="60"/>
      <c r="G36" s="61"/>
      <c r="H36" s="61"/>
      <c r="I36" s="61"/>
      <c r="J36" s="61"/>
      <c r="K36" s="61"/>
      <c r="L36" s="61"/>
      <c r="M36" s="61"/>
      <c r="N36" s="61"/>
      <c r="O36" s="61"/>
      <c r="P36" s="62"/>
      <c r="Q36" s="62"/>
      <c r="S36" s="30" t="s">
        <v>24</v>
      </c>
      <c r="T36" s="66"/>
      <c r="U36" s="66"/>
      <c r="V36" s="67">
        <f>SUM(V32:V35)</f>
        <v>0</v>
      </c>
    </row>
    <row r="37" spans="2:22" x14ac:dyDescent="0.15">
      <c r="B37" s="61"/>
      <c r="C37" s="61"/>
      <c r="D37" s="61"/>
      <c r="E37" s="61"/>
      <c r="F37" s="60"/>
      <c r="G37" s="61"/>
      <c r="H37" s="61"/>
      <c r="I37" s="61"/>
      <c r="J37" s="61"/>
      <c r="K37" s="61"/>
      <c r="L37" s="60"/>
      <c r="M37" s="61"/>
      <c r="N37" s="61"/>
      <c r="O37" s="61"/>
      <c r="P37" s="62"/>
      <c r="Q37" s="62"/>
    </row>
    <row r="38" spans="2:22" x14ac:dyDescent="0.15">
      <c r="B38" s="61" t="s">
        <v>38</v>
      </c>
      <c r="C38" s="61" t="s">
        <v>104</v>
      </c>
      <c r="D38" s="61"/>
    </row>
    <row r="39" spans="2:22" x14ac:dyDescent="0.15">
      <c r="B39" s="61" t="s">
        <v>107</v>
      </c>
    </row>
    <row r="40" spans="2:22" x14ac:dyDescent="0.15">
      <c r="B40" s="68" t="s">
        <v>111</v>
      </c>
    </row>
    <row r="44" spans="2:22" x14ac:dyDescent="0.15">
      <c r="D44" s="6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</row>
  </sheetData>
  <sheetProtection algorithmName="SHA-512" hashValue="D/BzYn32XirDIyj7kk+kTRgBoCC2TC6BTW9hXjHivJgSHanAKl+HKiIiTa1iHk+gS9hOfCf+XfkWynWPbZqmpQ==" saltValue="Uo0vG65lARk3EydYFgxC5w==" spinCount="100000" sheet="1" objects="1" scenarios="1"/>
  <mergeCells count="21">
    <mergeCell ref="K10:O10"/>
    <mergeCell ref="K11:O11"/>
    <mergeCell ref="K12:O12"/>
    <mergeCell ref="K13:O13"/>
    <mergeCell ref="B28:C28"/>
    <mergeCell ref="B8:C8"/>
    <mergeCell ref="B31:P33"/>
    <mergeCell ref="D13:H13"/>
    <mergeCell ref="B12:C12"/>
    <mergeCell ref="B13:C13"/>
    <mergeCell ref="B16:D16"/>
    <mergeCell ref="D12:H12"/>
    <mergeCell ref="K8:O8"/>
    <mergeCell ref="K9:O9"/>
    <mergeCell ref="D8:H8"/>
    <mergeCell ref="D9:H9"/>
    <mergeCell ref="D10:H10"/>
    <mergeCell ref="D11:H11"/>
    <mergeCell ref="B9:C9"/>
    <mergeCell ref="B10:C10"/>
    <mergeCell ref="B11:C11"/>
  </mergeCells>
  <dataValidations count="4">
    <dataValidation type="list" allowBlank="1" showInputMessage="1" showErrorMessage="1" sqref="C18:C27" xr:uid="{F9DC4A58-5AE9-4128-8F6C-EF47810D97E9}">
      <formula1>Activiteit</formula1>
    </dataValidation>
    <dataValidation type="list" allowBlank="1" showInputMessage="1" showErrorMessage="1" sqref="E18:E27" xr:uid="{DB069138-0B0F-4F25-962D-7ABEB727CD85}">
      <formula1>Veldnr</formula1>
    </dataValidation>
    <dataValidation type="list" allowBlank="1" showInputMessage="1" showErrorMessage="1" sqref="R18:S27 G18:H27" xr:uid="{81D7DD18-23AF-4209-9E6A-858A8D8CE641}">
      <formula1>Tijd</formula1>
    </dataValidation>
    <dataValidation type="list" allowBlank="1" showInputMessage="1" showErrorMessage="1" sqref="D18:D27" xr:uid="{783B9FE6-F588-47FC-9A5B-ED21EAC0220C}">
      <formula1>Datum</formula1>
    </dataValidation>
  </dataValidations>
  <hyperlinks>
    <hyperlink ref="E4" r:id="rId1" xr:uid="{B4250144-CF95-4E67-AF1A-DBA3B643B45B}"/>
    <hyperlink ref="E5" r:id="rId2" location="sportpark-jekerdal" xr:uid="{DD7A2D1B-D036-4C92-BC86-C0DC40176C18}"/>
  </hyperlinks>
  <pageMargins left="0.70866141732283472" right="0.70866141732283472" top="0.74803149606299213" bottom="0.74803149606299213" header="0.31496062992125984" footer="0.31496062992125984"/>
  <pageSetup scale="86" orientation="landscape" r:id="rId3"/>
  <headerFooter>
    <oddFooter>&amp;L&amp;"Calibri,Italic"Versie september 2019</oddFooter>
  </headerFooter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E5607-6C6B-48A9-91C7-70D420678A90}">
  <sheetPr>
    <pageSetUpPr fitToPage="1"/>
  </sheetPr>
  <dimension ref="A1"/>
  <sheetViews>
    <sheetView showGridLines="0" workbookViewId="0">
      <selection activeCell="O43" sqref="O43"/>
    </sheetView>
  </sheetViews>
  <sheetFormatPr baseColWidth="10" defaultColWidth="9" defaultRowHeight="14" x14ac:dyDescent="0.2"/>
  <cols>
    <col min="1" max="16384" width="9" style="122"/>
  </cols>
  <sheetData/>
  <sheetProtection algorithmName="SHA-512" hashValue="KyAZX93CPskEFF/RZx2USW/vP8gH6OGH+P6vn9vRmG++W8RAOZ80utOarEOlvu9+HcrIPWeeSXyCY7n2Sx6ZEQ==" saltValue="90YkKSH34DlPmfvnfJs2xg==" spinCount="100000" sheet="1" objects="1" scenarios="1"/>
  <pageMargins left="0.7" right="0.7" top="0.75" bottom="0.75" header="0.3" footer="0.3"/>
  <pageSetup paperSize="9" scale="91" orientation="landscape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15D14-7B35-47FB-9702-0F952D89DAD0}">
  <dimension ref="C4:J546"/>
  <sheetViews>
    <sheetView workbookViewId="0"/>
  </sheetViews>
  <sheetFormatPr baseColWidth="10" defaultColWidth="9" defaultRowHeight="14" x14ac:dyDescent="0.2"/>
  <cols>
    <col min="3" max="4" width="13.19921875" customWidth="1"/>
    <col min="5" max="5" width="14.19921875" bestFit="1" customWidth="1"/>
    <col min="6" max="7" width="14.19921875" customWidth="1"/>
    <col min="8" max="10" width="18.3984375" customWidth="1"/>
  </cols>
  <sheetData>
    <row r="4" spans="3:10" ht="39" x14ac:dyDescent="0.2">
      <c r="C4" s="3" t="s">
        <v>8</v>
      </c>
      <c r="D4" s="3" t="s">
        <v>0</v>
      </c>
      <c r="E4" s="4" t="s">
        <v>2</v>
      </c>
      <c r="F4" s="4" t="s">
        <v>3</v>
      </c>
      <c r="G4" s="10" t="s">
        <v>61</v>
      </c>
      <c r="H4" s="10" t="s">
        <v>89</v>
      </c>
      <c r="I4" s="13" t="s">
        <v>90</v>
      </c>
      <c r="J4" s="13" t="s">
        <v>85</v>
      </c>
    </row>
    <row r="5" spans="3:10" x14ac:dyDescent="0.2">
      <c r="C5" s="1"/>
      <c r="D5" s="1"/>
      <c r="E5" s="1"/>
      <c r="F5" s="1"/>
      <c r="G5" s="12"/>
      <c r="H5" s="2"/>
      <c r="I5" s="2"/>
      <c r="J5" s="2"/>
    </row>
    <row r="6" spans="3:10" x14ac:dyDescent="0.2">
      <c r="C6" s="1">
        <f>'Tarieven 2025-2026'!D8</f>
        <v>1</v>
      </c>
      <c r="D6" s="1" t="str">
        <f>'Tarieven 2025-2026'!E8</f>
        <v>heel veld</v>
      </c>
      <c r="E6" s="1" t="str">
        <f>'Tarieven 2025-2026'!F8</f>
        <v>natuurgras</v>
      </c>
      <c r="F6" s="1" t="str">
        <f>'Tarieven 2025-2026'!G8</f>
        <v>voetbal</v>
      </c>
      <c r="G6" s="12">
        <f>'Tarieven 2025-2026'!L8</f>
        <v>53.61</v>
      </c>
      <c r="H6" s="12">
        <v>0</v>
      </c>
      <c r="I6" s="12">
        <f>'Tarieven 2025-2026'!N8</f>
        <v>25.5</v>
      </c>
      <c r="J6" s="12">
        <f>'Tarieven 2025-2026'!O8</f>
        <v>5</v>
      </c>
    </row>
    <row r="7" spans="3:10" x14ac:dyDescent="0.2">
      <c r="C7" s="1">
        <f>'Tarieven 2025-2026'!D9</f>
        <v>2</v>
      </c>
      <c r="D7" s="1" t="str">
        <f>'Tarieven 2025-2026'!E9</f>
        <v>heel veld</v>
      </c>
      <c r="E7" s="1" t="str">
        <f>'Tarieven 2025-2026'!F9</f>
        <v>kunstgras</v>
      </c>
      <c r="F7" s="1" t="str">
        <f>'Tarieven 2025-2026'!G9</f>
        <v>voetbal</v>
      </c>
      <c r="G7" s="12">
        <f>'Tarieven 2025-2026'!L9</f>
        <v>94.41</v>
      </c>
      <c r="H7" s="12">
        <f>'Tarieven 2025-2026'!M9</f>
        <v>5</v>
      </c>
      <c r="I7" s="12">
        <f>'Tarieven 2025-2026'!N9</f>
        <v>25.5</v>
      </c>
      <c r="J7" s="12">
        <f>'Tarieven 2025-2026'!O9</f>
        <v>5</v>
      </c>
    </row>
    <row r="8" spans="3:10" x14ac:dyDescent="0.2">
      <c r="C8" s="1">
        <f>'Tarieven 2025-2026'!D10</f>
        <v>4</v>
      </c>
      <c r="D8" s="1" t="str">
        <f>'Tarieven 2025-2026'!E10</f>
        <v>heel veld</v>
      </c>
      <c r="E8" s="1" t="str">
        <f>'Tarieven 2025-2026'!F10</f>
        <v>kunstgras</v>
      </c>
      <c r="F8" s="1" t="str">
        <f>'Tarieven 2025-2026'!G10</f>
        <v>voetbal</v>
      </c>
      <c r="G8" s="12">
        <f>'Tarieven 2025-2026'!L10</f>
        <v>94.41</v>
      </c>
      <c r="H8" s="12">
        <f>'Tarieven 2025-2026'!M10</f>
        <v>5</v>
      </c>
      <c r="I8" s="12">
        <f>'Tarieven 2025-2026'!N10</f>
        <v>25.5</v>
      </c>
      <c r="J8" s="12">
        <f>'Tarieven 2025-2026'!O10</f>
        <v>5</v>
      </c>
    </row>
    <row r="9" spans="3:10" x14ac:dyDescent="0.2">
      <c r="C9" s="1">
        <f>'Tarieven 2025-2026'!D11</f>
        <v>5</v>
      </c>
      <c r="D9" s="1" t="str">
        <f>'Tarieven 2025-2026'!E11</f>
        <v>oefenveld</v>
      </c>
      <c r="E9" s="1" t="str">
        <f>'Tarieven 2025-2026'!F11</f>
        <v>natuurgras</v>
      </c>
      <c r="F9" s="1" t="str">
        <f>'Tarieven 2025-2026'!G11</f>
        <v>voetbal</v>
      </c>
      <c r="G9" s="12">
        <f>'Tarieven 2025-2026'!L11</f>
        <v>19.809999999999999</v>
      </c>
      <c r="H9" s="12">
        <f>'Tarieven 2025-2026'!M11</f>
        <v>5</v>
      </c>
      <c r="I9" s="12">
        <f>'Tarieven 2025-2026'!N11</f>
        <v>25.5</v>
      </c>
      <c r="J9" s="12">
        <f>'Tarieven 2025-2026'!O11</f>
        <v>5</v>
      </c>
    </row>
    <row r="10" spans="3:10" x14ac:dyDescent="0.2">
      <c r="C10" s="1">
        <f>'Tarieven 2025-2026'!D12</f>
        <v>6</v>
      </c>
      <c r="D10" s="1" t="str">
        <f>'Tarieven 2025-2026'!E12</f>
        <v>oefenveld</v>
      </c>
      <c r="E10" s="1" t="str">
        <f>'Tarieven 2025-2026'!F12</f>
        <v>natuurgras</v>
      </c>
      <c r="F10" s="1" t="str">
        <f>'Tarieven 2025-2026'!G12</f>
        <v>voetbal</v>
      </c>
      <c r="G10" s="12">
        <f>'Tarieven 2025-2026'!L12</f>
        <v>7.82</v>
      </c>
      <c r="H10" s="12">
        <f>'Tarieven 2025-2026'!M12</f>
        <v>5</v>
      </c>
      <c r="I10" s="12">
        <f>'Tarieven 2025-2026'!N12</f>
        <v>25.5</v>
      </c>
      <c r="J10" s="12">
        <f>'Tarieven 2025-2026'!O12</f>
        <v>5</v>
      </c>
    </row>
    <row r="11" spans="3:10" x14ac:dyDescent="0.2">
      <c r="C11" s="1" t="str">
        <f>'Tarieven 2025-2026'!D13</f>
        <v>3R</v>
      </c>
      <c r="D11" s="1" t="str">
        <f>'Tarieven 2025-2026'!E13</f>
        <v>rondbaan</v>
      </c>
      <c r="E11" s="1" t="str">
        <f>'Tarieven 2025-2026'!F13</f>
        <v>kunststof/gras</v>
      </c>
      <c r="F11" s="1" t="str">
        <f>'Tarieven 2025-2026'!G13</f>
        <v>atletiek</v>
      </c>
      <c r="G11" s="12">
        <f>'Tarieven 2025-2026'!L13</f>
        <v>103.62</v>
      </c>
      <c r="H11" s="12">
        <f>'Tarieven 2025-2026'!M13</f>
        <v>5</v>
      </c>
      <c r="I11" s="12">
        <f>'Tarieven 2025-2026'!N13</f>
        <v>25.5</v>
      </c>
      <c r="J11" s="12">
        <f>'Tarieven 2025-2026'!O13</f>
        <v>5</v>
      </c>
    </row>
    <row r="12" spans="3:10" x14ac:dyDescent="0.2">
      <c r="C12" s="1" t="str">
        <f>'Tarieven 2025-2026'!D14</f>
        <v>3M</v>
      </c>
      <c r="D12" s="1" t="str">
        <f>'Tarieven 2025-2026'!E14</f>
        <v>middenterrein</v>
      </c>
      <c r="E12" s="1" t="str">
        <f>'Tarieven 2025-2026'!F14</f>
        <v>kunststof/gras</v>
      </c>
      <c r="F12" s="1" t="str">
        <f>'Tarieven 2025-2026'!G14</f>
        <v>atletiek</v>
      </c>
      <c r="G12" s="12">
        <f>'Tarieven 2025-2026'!L14</f>
        <v>33.130000000000003</v>
      </c>
      <c r="H12" s="12">
        <f>'Tarieven 2025-2026'!M14</f>
        <v>5</v>
      </c>
      <c r="I12" s="12">
        <f>'Tarieven 2025-2026'!N14</f>
        <v>25.5</v>
      </c>
      <c r="J12" s="12">
        <f>'Tarieven 2025-2026'!O14</f>
        <v>5</v>
      </c>
    </row>
    <row r="15" spans="3:10" x14ac:dyDescent="0.2">
      <c r="D15" s="5"/>
      <c r="E15" s="5"/>
      <c r="H15" s="2"/>
    </row>
    <row r="16" spans="3:10" x14ac:dyDescent="0.2">
      <c r="C16" t="s">
        <v>4</v>
      </c>
      <c r="D16" s="9">
        <v>0.33333333333333331</v>
      </c>
      <c r="E16" s="6">
        <f ca="1">TODAY()+1</f>
        <v>45899</v>
      </c>
      <c r="F16" s="6"/>
      <c r="G16" s="6"/>
      <c r="H16" s="8"/>
    </row>
    <row r="17" spans="3:5" x14ac:dyDescent="0.2">
      <c r="C17" t="s">
        <v>5</v>
      </c>
      <c r="D17" s="8">
        <v>0.375</v>
      </c>
      <c r="E17" s="6">
        <f ca="1">E16+1</f>
        <v>45900</v>
      </c>
    </row>
    <row r="18" spans="3:5" x14ac:dyDescent="0.2">
      <c r="C18" t="s">
        <v>6</v>
      </c>
      <c r="D18" s="8">
        <v>0.41666666666666702</v>
      </c>
      <c r="E18" s="6">
        <f t="shared" ref="E18:E81" ca="1" si="0">E17+1</f>
        <v>45901</v>
      </c>
    </row>
    <row r="19" spans="3:5" x14ac:dyDescent="0.2">
      <c r="D19" s="8">
        <v>0.45833333333333298</v>
      </c>
      <c r="E19" s="6">
        <f t="shared" ca="1" si="0"/>
        <v>45902</v>
      </c>
    </row>
    <row r="20" spans="3:5" x14ac:dyDescent="0.2">
      <c r="D20" s="8">
        <v>0.5</v>
      </c>
      <c r="E20" s="6">
        <f t="shared" ca="1" si="0"/>
        <v>45903</v>
      </c>
    </row>
    <row r="21" spans="3:5" x14ac:dyDescent="0.2">
      <c r="D21" s="8">
        <v>0.54166666666666696</v>
      </c>
      <c r="E21" s="6">
        <f t="shared" ca="1" si="0"/>
        <v>45904</v>
      </c>
    </row>
    <row r="22" spans="3:5" x14ac:dyDescent="0.2">
      <c r="D22" s="8">
        <v>0.58333333333333304</v>
      </c>
      <c r="E22" s="6">
        <f t="shared" ca="1" si="0"/>
        <v>45905</v>
      </c>
    </row>
    <row r="23" spans="3:5" x14ac:dyDescent="0.2">
      <c r="D23" s="8">
        <v>0.625</v>
      </c>
      <c r="E23" s="6">
        <f t="shared" ca="1" si="0"/>
        <v>45906</v>
      </c>
    </row>
    <row r="24" spans="3:5" x14ac:dyDescent="0.2">
      <c r="D24" s="8">
        <v>0.66666666666666696</v>
      </c>
      <c r="E24" s="6">
        <f t="shared" ca="1" si="0"/>
        <v>45907</v>
      </c>
    </row>
    <row r="25" spans="3:5" x14ac:dyDescent="0.2">
      <c r="D25" s="8">
        <v>0.70833333333333304</v>
      </c>
      <c r="E25" s="6">
        <f t="shared" ca="1" si="0"/>
        <v>45908</v>
      </c>
    </row>
    <row r="26" spans="3:5" x14ac:dyDescent="0.2">
      <c r="D26" s="8">
        <v>0.75</v>
      </c>
      <c r="E26" s="6">
        <f t="shared" ca="1" si="0"/>
        <v>45909</v>
      </c>
    </row>
    <row r="27" spans="3:5" x14ac:dyDescent="0.2">
      <c r="D27" s="8">
        <v>0.79166666666666696</v>
      </c>
      <c r="E27" s="6">
        <f t="shared" ca="1" si="0"/>
        <v>45910</v>
      </c>
    </row>
    <row r="28" spans="3:5" x14ac:dyDescent="0.2">
      <c r="D28" s="8">
        <v>0.83333333333333304</v>
      </c>
      <c r="E28" s="6">
        <f t="shared" ca="1" si="0"/>
        <v>45911</v>
      </c>
    </row>
    <row r="29" spans="3:5" x14ac:dyDescent="0.2">
      <c r="D29" s="8">
        <v>0.875</v>
      </c>
      <c r="E29" s="6">
        <f t="shared" ca="1" si="0"/>
        <v>45912</v>
      </c>
    </row>
    <row r="30" spans="3:5" x14ac:dyDescent="0.2">
      <c r="E30" s="6">
        <f t="shared" ca="1" si="0"/>
        <v>45913</v>
      </c>
    </row>
    <row r="31" spans="3:5" x14ac:dyDescent="0.2">
      <c r="E31" s="6">
        <f t="shared" ca="1" si="0"/>
        <v>45914</v>
      </c>
    </row>
    <row r="32" spans="3:5" x14ac:dyDescent="0.2">
      <c r="E32" s="6">
        <f t="shared" ca="1" si="0"/>
        <v>45915</v>
      </c>
    </row>
    <row r="33" spans="5:5" x14ac:dyDescent="0.2">
      <c r="E33" s="6">
        <f t="shared" ca="1" si="0"/>
        <v>45916</v>
      </c>
    </row>
    <row r="34" spans="5:5" x14ac:dyDescent="0.2">
      <c r="E34" s="6">
        <f t="shared" ca="1" si="0"/>
        <v>45917</v>
      </c>
    </row>
    <row r="35" spans="5:5" x14ac:dyDescent="0.2">
      <c r="E35" s="6">
        <f t="shared" ca="1" si="0"/>
        <v>45918</v>
      </c>
    </row>
    <row r="36" spans="5:5" x14ac:dyDescent="0.2">
      <c r="E36" s="6">
        <f t="shared" ca="1" si="0"/>
        <v>45919</v>
      </c>
    </row>
    <row r="37" spans="5:5" x14ac:dyDescent="0.2">
      <c r="E37" s="6">
        <f t="shared" ca="1" si="0"/>
        <v>45920</v>
      </c>
    </row>
    <row r="38" spans="5:5" x14ac:dyDescent="0.2">
      <c r="E38" s="6">
        <f t="shared" ca="1" si="0"/>
        <v>45921</v>
      </c>
    </row>
    <row r="39" spans="5:5" x14ac:dyDescent="0.2">
      <c r="E39" s="6">
        <f t="shared" ca="1" si="0"/>
        <v>45922</v>
      </c>
    </row>
    <row r="40" spans="5:5" x14ac:dyDescent="0.2">
      <c r="E40" s="6">
        <f t="shared" ca="1" si="0"/>
        <v>45923</v>
      </c>
    </row>
    <row r="41" spans="5:5" x14ac:dyDescent="0.2">
      <c r="E41" s="6">
        <f t="shared" ca="1" si="0"/>
        <v>45924</v>
      </c>
    </row>
    <row r="42" spans="5:5" x14ac:dyDescent="0.2">
      <c r="E42" s="6">
        <f t="shared" ca="1" si="0"/>
        <v>45925</v>
      </c>
    </row>
    <row r="43" spans="5:5" x14ac:dyDescent="0.2">
      <c r="E43" s="6">
        <f t="shared" ca="1" si="0"/>
        <v>45926</v>
      </c>
    </row>
    <row r="44" spans="5:5" x14ac:dyDescent="0.2">
      <c r="E44" s="6">
        <f t="shared" ca="1" si="0"/>
        <v>45927</v>
      </c>
    </row>
    <row r="45" spans="5:5" x14ac:dyDescent="0.2">
      <c r="E45" s="6">
        <f t="shared" ca="1" si="0"/>
        <v>45928</v>
      </c>
    </row>
    <row r="46" spans="5:5" x14ac:dyDescent="0.2">
      <c r="E46" s="6">
        <f t="shared" ca="1" si="0"/>
        <v>45929</v>
      </c>
    </row>
    <row r="47" spans="5:5" x14ac:dyDescent="0.2">
      <c r="E47" s="6">
        <f t="shared" ca="1" si="0"/>
        <v>45930</v>
      </c>
    </row>
    <row r="48" spans="5:5" x14ac:dyDescent="0.2">
      <c r="E48" s="6">
        <f t="shared" ca="1" si="0"/>
        <v>45931</v>
      </c>
    </row>
    <row r="49" spans="5:5" x14ac:dyDescent="0.2">
      <c r="E49" s="6">
        <f t="shared" ca="1" si="0"/>
        <v>45932</v>
      </c>
    </row>
    <row r="50" spans="5:5" x14ac:dyDescent="0.2">
      <c r="E50" s="6">
        <f t="shared" ca="1" si="0"/>
        <v>45933</v>
      </c>
    </row>
    <row r="51" spans="5:5" x14ac:dyDescent="0.2">
      <c r="E51" s="6">
        <f t="shared" ca="1" si="0"/>
        <v>45934</v>
      </c>
    </row>
    <row r="52" spans="5:5" x14ac:dyDescent="0.2">
      <c r="E52" s="6">
        <f t="shared" ca="1" si="0"/>
        <v>45935</v>
      </c>
    </row>
    <row r="53" spans="5:5" x14ac:dyDescent="0.2">
      <c r="E53" s="6">
        <f t="shared" ca="1" si="0"/>
        <v>45936</v>
      </c>
    </row>
    <row r="54" spans="5:5" x14ac:dyDescent="0.2">
      <c r="E54" s="6">
        <f t="shared" ca="1" si="0"/>
        <v>45937</v>
      </c>
    </row>
    <row r="55" spans="5:5" x14ac:dyDescent="0.2">
      <c r="E55" s="6">
        <f t="shared" ca="1" si="0"/>
        <v>45938</v>
      </c>
    </row>
    <row r="56" spans="5:5" x14ac:dyDescent="0.2">
      <c r="E56" s="6">
        <f t="shared" ca="1" si="0"/>
        <v>45939</v>
      </c>
    </row>
    <row r="57" spans="5:5" x14ac:dyDescent="0.2">
      <c r="E57" s="6">
        <f t="shared" ca="1" si="0"/>
        <v>45940</v>
      </c>
    </row>
    <row r="58" spans="5:5" x14ac:dyDescent="0.2">
      <c r="E58" s="6">
        <f t="shared" ca="1" si="0"/>
        <v>45941</v>
      </c>
    </row>
    <row r="59" spans="5:5" x14ac:dyDescent="0.2">
      <c r="E59" s="6">
        <f t="shared" ca="1" si="0"/>
        <v>45942</v>
      </c>
    </row>
    <row r="60" spans="5:5" x14ac:dyDescent="0.2">
      <c r="E60" s="6">
        <f t="shared" ca="1" si="0"/>
        <v>45943</v>
      </c>
    </row>
    <row r="61" spans="5:5" x14ac:dyDescent="0.2">
      <c r="E61" s="6">
        <f t="shared" ca="1" si="0"/>
        <v>45944</v>
      </c>
    </row>
    <row r="62" spans="5:5" x14ac:dyDescent="0.2">
      <c r="E62" s="6">
        <f t="shared" ca="1" si="0"/>
        <v>45945</v>
      </c>
    </row>
    <row r="63" spans="5:5" x14ac:dyDescent="0.2">
      <c r="E63" s="6">
        <f t="shared" ca="1" si="0"/>
        <v>45946</v>
      </c>
    </row>
    <row r="64" spans="5:5" x14ac:dyDescent="0.2">
      <c r="E64" s="6">
        <f t="shared" ca="1" si="0"/>
        <v>45947</v>
      </c>
    </row>
    <row r="65" spans="5:5" x14ac:dyDescent="0.2">
      <c r="E65" s="6">
        <f t="shared" ca="1" si="0"/>
        <v>45948</v>
      </c>
    </row>
    <row r="66" spans="5:5" x14ac:dyDescent="0.2">
      <c r="E66" s="6">
        <f t="shared" ca="1" si="0"/>
        <v>45949</v>
      </c>
    </row>
    <row r="67" spans="5:5" x14ac:dyDescent="0.2">
      <c r="E67" s="6">
        <f t="shared" ca="1" si="0"/>
        <v>45950</v>
      </c>
    </row>
    <row r="68" spans="5:5" x14ac:dyDescent="0.2">
      <c r="E68" s="6">
        <f t="shared" ca="1" si="0"/>
        <v>45951</v>
      </c>
    </row>
    <row r="69" spans="5:5" x14ac:dyDescent="0.2">
      <c r="E69" s="6">
        <f t="shared" ca="1" si="0"/>
        <v>45952</v>
      </c>
    </row>
    <row r="70" spans="5:5" x14ac:dyDescent="0.2">
      <c r="E70" s="6">
        <f t="shared" ca="1" si="0"/>
        <v>45953</v>
      </c>
    </row>
    <row r="71" spans="5:5" x14ac:dyDescent="0.2">
      <c r="E71" s="6">
        <f t="shared" ca="1" si="0"/>
        <v>45954</v>
      </c>
    </row>
    <row r="72" spans="5:5" x14ac:dyDescent="0.2">
      <c r="E72" s="6">
        <f t="shared" ca="1" si="0"/>
        <v>45955</v>
      </c>
    </row>
    <row r="73" spans="5:5" x14ac:dyDescent="0.2">
      <c r="E73" s="6">
        <f t="shared" ca="1" si="0"/>
        <v>45956</v>
      </c>
    </row>
    <row r="74" spans="5:5" x14ac:dyDescent="0.2">
      <c r="E74" s="6">
        <f t="shared" ca="1" si="0"/>
        <v>45957</v>
      </c>
    </row>
    <row r="75" spans="5:5" x14ac:dyDescent="0.2">
      <c r="E75" s="6">
        <f t="shared" ca="1" si="0"/>
        <v>45958</v>
      </c>
    </row>
    <row r="76" spans="5:5" x14ac:dyDescent="0.2">
      <c r="E76" s="6">
        <f t="shared" ca="1" si="0"/>
        <v>45959</v>
      </c>
    </row>
    <row r="77" spans="5:5" x14ac:dyDescent="0.2">
      <c r="E77" s="6">
        <f t="shared" ca="1" si="0"/>
        <v>45960</v>
      </c>
    </row>
    <row r="78" spans="5:5" x14ac:dyDescent="0.2">
      <c r="E78" s="6">
        <f t="shared" ca="1" si="0"/>
        <v>45961</v>
      </c>
    </row>
    <row r="79" spans="5:5" x14ac:dyDescent="0.2">
      <c r="E79" s="6">
        <f t="shared" ca="1" si="0"/>
        <v>45962</v>
      </c>
    </row>
    <row r="80" spans="5:5" x14ac:dyDescent="0.2">
      <c r="E80" s="6">
        <f t="shared" ca="1" si="0"/>
        <v>45963</v>
      </c>
    </row>
    <row r="81" spans="5:5" x14ac:dyDescent="0.2">
      <c r="E81" s="6">
        <f t="shared" ca="1" si="0"/>
        <v>45964</v>
      </c>
    </row>
    <row r="82" spans="5:5" x14ac:dyDescent="0.2">
      <c r="E82" s="6">
        <f t="shared" ref="E82:E145" ca="1" si="1">E81+1</f>
        <v>45965</v>
      </c>
    </row>
    <row r="83" spans="5:5" x14ac:dyDescent="0.2">
      <c r="E83" s="6">
        <f t="shared" ca="1" si="1"/>
        <v>45966</v>
      </c>
    </row>
    <row r="84" spans="5:5" x14ac:dyDescent="0.2">
      <c r="E84" s="6">
        <f t="shared" ca="1" si="1"/>
        <v>45967</v>
      </c>
    </row>
    <row r="85" spans="5:5" x14ac:dyDescent="0.2">
      <c r="E85" s="6">
        <f t="shared" ca="1" si="1"/>
        <v>45968</v>
      </c>
    </row>
    <row r="86" spans="5:5" x14ac:dyDescent="0.2">
      <c r="E86" s="6">
        <f t="shared" ca="1" si="1"/>
        <v>45969</v>
      </c>
    </row>
    <row r="87" spans="5:5" x14ac:dyDescent="0.2">
      <c r="E87" s="6">
        <f t="shared" ca="1" si="1"/>
        <v>45970</v>
      </c>
    </row>
    <row r="88" spans="5:5" x14ac:dyDescent="0.2">
      <c r="E88" s="6">
        <f t="shared" ca="1" si="1"/>
        <v>45971</v>
      </c>
    </row>
    <row r="89" spans="5:5" x14ac:dyDescent="0.2">
      <c r="E89" s="6">
        <f t="shared" ca="1" si="1"/>
        <v>45972</v>
      </c>
    </row>
    <row r="90" spans="5:5" x14ac:dyDescent="0.2">
      <c r="E90" s="6">
        <f t="shared" ca="1" si="1"/>
        <v>45973</v>
      </c>
    </row>
    <row r="91" spans="5:5" x14ac:dyDescent="0.2">
      <c r="E91" s="6">
        <f t="shared" ca="1" si="1"/>
        <v>45974</v>
      </c>
    </row>
    <row r="92" spans="5:5" x14ac:dyDescent="0.2">
      <c r="E92" s="6">
        <f t="shared" ca="1" si="1"/>
        <v>45975</v>
      </c>
    </row>
    <row r="93" spans="5:5" x14ac:dyDescent="0.2">
      <c r="E93" s="6">
        <f t="shared" ca="1" si="1"/>
        <v>45976</v>
      </c>
    </row>
    <row r="94" spans="5:5" x14ac:dyDescent="0.2">
      <c r="E94" s="6">
        <f t="shared" ca="1" si="1"/>
        <v>45977</v>
      </c>
    </row>
    <row r="95" spans="5:5" x14ac:dyDescent="0.2">
      <c r="E95" s="6">
        <f t="shared" ca="1" si="1"/>
        <v>45978</v>
      </c>
    </row>
    <row r="96" spans="5:5" x14ac:dyDescent="0.2">
      <c r="E96" s="6">
        <f t="shared" ca="1" si="1"/>
        <v>45979</v>
      </c>
    </row>
    <row r="97" spans="5:5" x14ac:dyDescent="0.2">
      <c r="E97" s="6">
        <f t="shared" ca="1" si="1"/>
        <v>45980</v>
      </c>
    </row>
    <row r="98" spans="5:5" x14ac:dyDescent="0.2">
      <c r="E98" s="6">
        <f t="shared" ca="1" si="1"/>
        <v>45981</v>
      </c>
    </row>
    <row r="99" spans="5:5" x14ac:dyDescent="0.2">
      <c r="E99" s="6">
        <f t="shared" ca="1" si="1"/>
        <v>45982</v>
      </c>
    </row>
    <row r="100" spans="5:5" x14ac:dyDescent="0.2">
      <c r="E100" s="6">
        <f t="shared" ca="1" si="1"/>
        <v>45983</v>
      </c>
    </row>
    <row r="101" spans="5:5" x14ac:dyDescent="0.2">
      <c r="E101" s="6">
        <f t="shared" ca="1" si="1"/>
        <v>45984</v>
      </c>
    </row>
    <row r="102" spans="5:5" x14ac:dyDescent="0.2">
      <c r="E102" s="6">
        <f t="shared" ca="1" si="1"/>
        <v>45985</v>
      </c>
    </row>
    <row r="103" spans="5:5" x14ac:dyDescent="0.2">
      <c r="E103" s="6">
        <f t="shared" ca="1" si="1"/>
        <v>45986</v>
      </c>
    </row>
    <row r="104" spans="5:5" x14ac:dyDescent="0.2">
      <c r="E104" s="6">
        <f t="shared" ca="1" si="1"/>
        <v>45987</v>
      </c>
    </row>
    <row r="105" spans="5:5" x14ac:dyDescent="0.2">
      <c r="E105" s="6">
        <f t="shared" ca="1" si="1"/>
        <v>45988</v>
      </c>
    </row>
    <row r="106" spans="5:5" x14ac:dyDescent="0.2">
      <c r="E106" s="6">
        <f t="shared" ca="1" si="1"/>
        <v>45989</v>
      </c>
    </row>
    <row r="107" spans="5:5" x14ac:dyDescent="0.2">
      <c r="E107" s="6">
        <f t="shared" ca="1" si="1"/>
        <v>45990</v>
      </c>
    </row>
    <row r="108" spans="5:5" x14ac:dyDescent="0.2">
      <c r="E108" s="6">
        <f t="shared" ca="1" si="1"/>
        <v>45991</v>
      </c>
    </row>
    <row r="109" spans="5:5" x14ac:dyDescent="0.2">
      <c r="E109" s="6">
        <f t="shared" ca="1" si="1"/>
        <v>45992</v>
      </c>
    </row>
    <row r="110" spans="5:5" x14ac:dyDescent="0.2">
      <c r="E110" s="6">
        <f t="shared" ca="1" si="1"/>
        <v>45993</v>
      </c>
    </row>
    <row r="111" spans="5:5" x14ac:dyDescent="0.2">
      <c r="E111" s="6">
        <f t="shared" ca="1" si="1"/>
        <v>45994</v>
      </c>
    </row>
    <row r="112" spans="5:5" x14ac:dyDescent="0.2">
      <c r="E112" s="6">
        <f t="shared" ca="1" si="1"/>
        <v>45995</v>
      </c>
    </row>
    <row r="113" spans="5:5" x14ac:dyDescent="0.2">
      <c r="E113" s="6">
        <f t="shared" ca="1" si="1"/>
        <v>45996</v>
      </c>
    </row>
    <row r="114" spans="5:5" x14ac:dyDescent="0.2">
      <c r="E114" s="6">
        <f t="shared" ca="1" si="1"/>
        <v>45997</v>
      </c>
    </row>
    <row r="115" spans="5:5" x14ac:dyDescent="0.2">
      <c r="E115" s="6">
        <f t="shared" ca="1" si="1"/>
        <v>45998</v>
      </c>
    </row>
    <row r="116" spans="5:5" x14ac:dyDescent="0.2">
      <c r="E116" s="6">
        <f t="shared" ca="1" si="1"/>
        <v>45999</v>
      </c>
    </row>
    <row r="117" spans="5:5" x14ac:dyDescent="0.2">
      <c r="E117" s="6">
        <f t="shared" ca="1" si="1"/>
        <v>46000</v>
      </c>
    </row>
    <row r="118" spans="5:5" x14ac:dyDescent="0.2">
      <c r="E118" s="6">
        <f t="shared" ca="1" si="1"/>
        <v>46001</v>
      </c>
    </row>
    <row r="119" spans="5:5" x14ac:dyDescent="0.2">
      <c r="E119" s="6">
        <f t="shared" ca="1" si="1"/>
        <v>46002</v>
      </c>
    </row>
    <row r="120" spans="5:5" x14ac:dyDescent="0.2">
      <c r="E120" s="6">
        <f t="shared" ca="1" si="1"/>
        <v>46003</v>
      </c>
    </row>
    <row r="121" spans="5:5" x14ac:dyDescent="0.2">
      <c r="E121" s="6">
        <f t="shared" ca="1" si="1"/>
        <v>46004</v>
      </c>
    </row>
    <row r="122" spans="5:5" x14ac:dyDescent="0.2">
      <c r="E122" s="6">
        <f t="shared" ca="1" si="1"/>
        <v>46005</v>
      </c>
    </row>
    <row r="123" spans="5:5" x14ac:dyDescent="0.2">
      <c r="E123" s="6">
        <f t="shared" ca="1" si="1"/>
        <v>46006</v>
      </c>
    </row>
    <row r="124" spans="5:5" x14ac:dyDescent="0.2">
      <c r="E124" s="6">
        <f t="shared" ca="1" si="1"/>
        <v>46007</v>
      </c>
    </row>
    <row r="125" spans="5:5" x14ac:dyDescent="0.2">
      <c r="E125" s="6">
        <f t="shared" ca="1" si="1"/>
        <v>46008</v>
      </c>
    </row>
    <row r="126" spans="5:5" x14ac:dyDescent="0.2">
      <c r="E126" s="6">
        <f t="shared" ca="1" si="1"/>
        <v>46009</v>
      </c>
    </row>
    <row r="127" spans="5:5" x14ac:dyDescent="0.2">
      <c r="E127" s="6">
        <f t="shared" ca="1" si="1"/>
        <v>46010</v>
      </c>
    </row>
    <row r="128" spans="5:5" x14ac:dyDescent="0.2">
      <c r="E128" s="6">
        <f t="shared" ca="1" si="1"/>
        <v>46011</v>
      </c>
    </row>
    <row r="129" spans="5:5" x14ac:dyDescent="0.2">
      <c r="E129" s="6">
        <f t="shared" ca="1" si="1"/>
        <v>46012</v>
      </c>
    </row>
    <row r="130" spans="5:5" x14ac:dyDescent="0.2">
      <c r="E130" s="6">
        <f t="shared" ca="1" si="1"/>
        <v>46013</v>
      </c>
    </row>
    <row r="131" spans="5:5" x14ac:dyDescent="0.2">
      <c r="E131" s="6">
        <f t="shared" ca="1" si="1"/>
        <v>46014</v>
      </c>
    </row>
    <row r="132" spans="5:5" x14ac:dyDescent="0.2">
      <c r="E132" s="6">
        <f t="shared" ca="1" si="1"/>
        <v>46015</v>
      </c>
    </row>
    <row r="133" spans="5:5" x14ac:dyDescent="0.2">
      <c r="E133" s="6">
        <f t="shared" ca="1" si="1"/>
        <v>46016</v>
      </c>
    </row>
    <row r="134" spans="5:5" x14ac:dyDescent="0.2">
      <c r="E134" s="6">
        <f t="shared" ca="1" si="1"/>
        <v>46017</v>
      </c>
    </row>
    <row r="135" spans="5:5" x14ac:dyDescent="0.2">
      <c r="E135" s="6">
        <f t="shared" ca="1" si="1"/>
        <v>46018</v>
      </c>
    </row>
    <row r="136" spans="5:5" x14ac:dyDescent="0.2">
      <c r="E136" s="6">
        <f t="shared" ca="1" si="1"/>
        <v>46019</v>
      </c>
    </row>
    <row r="137" spans="5:5" x14ac:dyDescent="0.2">
      <c r="E137" s="6">
        <f t="shared" ca="1" si="1"/>
        <v>46020</v>
      </c>
    </row>
    <row r="138" spans="5:5" x14ac:dyDescent="0.2">
      <c r="E138" s="6">
        <f t="shared" ca="1" si="1"/>
        <v>46021</v>
      </c>
    </row>
    <row r="139" spans="5:5" x14ac:dyDescent="0.2">
      <c r="E139" s="6">
        <f t="shared" ca="1" si="1"/>
        <v>46022</v>
      </c>
    </row>
    <row r="140" spans="5:5" x14ac:dyDescent="0.2">
      <c r="E140" s="6">
        <f t="shared" ca="1" si="1"/>
        <v>46023</v>
      </c>
    </row>
    <row r="141" spans="5:5" x14ac:dyDescent="0.2">
      <c r="E141" s="6">
        <f t="shared" ca="1" si="1"/>
        <v>46024</v>
      </c>
    </row>
    <row r="142" spans="5:5" x14ac:dyDescent="0.2">
      <c r="E142" s="6">
        <f t="shared" ca="1" si="1"/>
        <v>46025</v>
      </c>
    </row>
    <row r="143" spans="5:5" x14ac:dyDescent="0.2">
      <c r="E143" s="6">
        <f t="shared" ca="1" si="1"/>
        <v>46026</v>
      </c>
    </row>
    <row r="144" spans="5:5" x14ac:dyDescent="0.2">
      <c r="E144" s="6">
        <f t="shared" ca="1" si="1"/>
        <v>46027</v>
      </c>
    </row>
    <row r="145" spans="5:5" x14ac:dyDescent="0.2">
      <c r="E145" s="6">
        <f t="shared" ca="1" si="1"/>
        <v>46028</v>
      </c>
    </row>
    <row r="146" spans="5:5" x14ac:dyDescent="0.2">
      <c r="E146" s="6">
        <f t="shared" ref="E146:E209" ca="1" si="2">E145+1</f>
        <v>46029</v>
      </c>
    </row>
    <row r="147" spans="5:5" x14ac:dyDescent="0.2">
      <c r="E147" s="6">
        <f t="shared" ca="1" si="2"/>
        <v>46030</v>
      </c>
    </row>
    <row r="148" spans="5:5" x14ac:dyDescent="0.2">
      <c r="E148" s="6">
        <f t="shared" ca="1" si="2"/>
        <v>46031</v>
      </c>
    </row>
    <row r="149" spans="5:5" x14ac:dyDescent="0.2">
      <c r="E149" s="6">
        <f t="shared" ca="1" si="2"/>
        <v>46032</v>
      </c>
    </row>
    <row r="150" spans="5:5" x14ac:dyDescent="0.2">
      <c r="E150" s="6">
        <f t="shared" ca="1" si="2"/>
        <v>46033</v>
      </c>
    </row>
    <row r="151" spans="5:5" x14ac:dyDescent="0.2">
      <c r="E151" s="6">
        <f t="shared" ca="1" si="2"/>
        <v>46034</v>
      </c>
    </row>
    <row r="152" spans="5:5" x14ac:dyDescent="0.2">
      <c r="E152" s="6">
        <f t="shared" ca="1" si="2"/>
        <v>46035</v>
      </c>
    </row>
    <row r="153" spans="5:5" x14ac:dyDescent="0.2">
      <c r="E153" s="6">
        <f t="shared" ca="1" si="2"/>
        <v>46036</v>
      </c>
    </row>
    <row r="154" spans="5:5" x14ac:dyDescent="0.2">
      <c r="E154" s="6">
        <f t="shared" ca="1" si="2"/>
        <v>46037</v>
      </c>
    </row>
    <row r="155" spans="5:5" x14ac:dyDescent="0.2">
      <c r="E155" s="6">
        <f t="shared" ca="1" si="2"/>
        <v>46038</v>
      </c>
    </row>
    <row r="156" spans="5:5" x14ac:dyDescent="0.2">
      <c r="E156" s="6">
        <f t="shared" ca="1" si="2"/>
        <v>46039</v>
      </c>
    </row>
    <row r="157" spans="5:5" x14ac:dyDescent="0.2">
      <c r="E157" s="6">
        <f t="shared" ca="1" si="2"/>
        <v>46040</v>
      </c>
    </row>
    <row r="158" spans="5:5" x14ac:dyDescent="0.2">
      <c r="E158" s="6">
        <f t="shared" ca="1" si="2"/>
        <v>46041</v>
      </c>
    </row>
    <row r="159" spans="5:5" x14ac:dyDescent="0.2">
      <c r="E159" s="6">
        <f t="shared" ca="1" si="2"/>
        <v>46042</v>
      </c>
    </row>
    <row r="160" spans="5:5" x14ac:dyDescent="0.2">
      <c r="E160" s="6">
        <f t="shared" ca="1" si="2"/>
        <v>46043</v>
      </c>
    </row>
    <row r="161" spans="5:5" x14ac:dyDescent="0.2">
      <c r="E161" s="6">
        <f t="shared" ca="1" si="2"/>
        <v>46044</v>
      </c>
    </row>
    <row r="162" spans="5:5" x14ac:dyDescent="0.2">
      <c r="E162" s="6">
        <f t="shared" ca="1" si="2"/>
        <v>46045</v>
      </c>
    </row>
    <row r="163" spans="5:5" x14ac:dyDescent="0.2">
      <c r="E163" s="6">
        <f t="shared" ca="1" si="2"/>
        <v>46046</v>
      </c>
    </row>
    <row r="164" spans="5:5" x14ac:dyDescent="0.2">
      <c r="E164" s="6">
        <f t="shared" ca="1" si="2"/>
        <v>46047</v>
      </c>
    </row>
    <row r="165" spans="5:5" x14ac:dyDescent="0.2">
      <c r="E165" s="6">
        <f t="shared" ca="1" si="2"/>
        <v>46048</v>
      </c>
    </row>
    <row r="166" spans="5:5" x14ac:dyDescent="0.2">
      <c r="E166" s="6">
        <f t="shared" ca="1" si="2"/>
        <v>46049</v>
      </c>
    </row>
    <row r="167" spans="5:5" x14ac:dyDescent="0.2">
      <c r="E167" s="6">
        <f t="shared" ca="1" si="2"/>
        <v>46050</v>
      </c>
    </row>
    <row r="168" spans="5:5" x14ac:dyDescent="0.2">
      <c r="E168" s="6">
        <f t="shared" ca="1" si="2"/>
        <v>46051</v>
      </c>
    </row>
    <row r="169" spans="5:5" x14ac:dyDescent="0.2">
      <c r="E169" s="6">
        <f t="shared" ca="1" si="2"/>
        <v>46052</v>
      </c>
    </row>
    <row r="170" spans="5:5" x14ac:dyDescent="0.2">
      <c r="E170" s="6">
        <f t="shared" ca="1" si="2"/>
        <v>46053</v>
      </c>
    </row>
    <row r="171" spans="5:5" x14ac:dyDescent="0.2">
      <c r="E171" s="6">
        <f t="shared" ca="1" si="2"/>
        <v>46054</v>
      </c>
    </row>
    <row r="172" spans="5:5" x14ac:dyDescent="0.2">
      <c r="E172" s="6">
        <f t="shared" ca="1" si="2"/>
        <v>46055</v>
      </c>
    </row>
    <row r="173" spans="5:5" x14ac:dyDescent="0.2">
      <c r="E173" s="6">
        <f t="shared" ca="1" si="2"/>
        <v>46056</v>
      </c>
    </row>
    <row r="174" spans="5:5" x14ac:dyDescent="0.2">
      <c r="E174" s="6">
        <f t="shared" ca="1" si="2"/>
        <v>46057</v>
      </c>
    </row>
    <row r="175" spans="5:5" x14ac:dyDescent="0.2">
      <c r="E175" s="6">
        <f t="shared" ca="1" si="2"/>
        <v>46058</v>
      </c>
    </row>
    <row r="176" spans="5:5" x14ac:dyDescent="0.2">
      <c r="E176" s="6">
        <f t="shared" ca="1" si="2"/>
        <v>46059</v>
      </c>
    </row>
    <row r="177" spans="5:5" x14ac:dyDescent="0.2">
      <c r="E177" s="6">
        <f t="shared" ca="1" si="2"/>
        <v>46060</v>
      </c>
    </row>
    <row r="178" spans="5:5" x14ac:dyDescent="0.2">
      <c r="E178" s="6">
        <f t="shared" ca="1" si="2"/>
        <v>46061</v>
      </c>
    </row>
    <row r="179" spans="5:5" x14ac:dyDescent="0.2">
      <c r="E179" s="6">
        <f t="shared" ca="1" si="2"/>
        <v>46062</v>
      </c>
    </row>
    <row r="180" spans="5:5" x14ac:dyDescent="0.2">
      <c r="E180" s="6">
        <f t="shared" ca="1" si="2"/>
        <v>46063</v>
      </c>
    </row>
    <row r="181" spans="5:5" x14ac:dyDescent="0.2">
      <c r="E181" s="6">
        <f t="shared" ca="1" si="2"/>
        <v>46064</v>
      </c>
    </row>
    <row r="182" spans="5:5" x14ac:dyDescent="0.2">
      <c r="E182" s="6">
        <f t="shared" ca="1" si="2"/>
        <v>46065</v>
      </c>
    </row>
    <row r="183" spans="5:5" x14ac:dyDescent="0.2">
      <c r="E183" s="6">
        <f t="shared" ca="1" si="2"/>
        <v>46066</v>
      </c>
    </row>
    <row r="184" spans="5:5" x14ac:dyDescent="0.2">
      <c r="E184" s="6">
        <f t="shared" ca="1" si="2"/>
        <v>46067</v>
      </c>
    </row>
    <row r="185" spans="5:5" x14ac:dyDescent="0.2">
      <c r="E185" s="6">
        <f t="shared" ca="1" si="2"/>
        <v>46068</v>
      </c>
    </row>
    <row r="186" spans="5:5" x14ac:dyDescent="0.2">
      <c r="E186" s="6">
        <f t="shared" ca="1" si="2"/>
        <v>46069</v>
      </c>
    </row>
    <row r="187" spans="5:5" x14ac:dyDescent="0.2">
      <c r="E187" s="6">
        <f t="shared" ca="1" si="2"/>
        <v>46070</v>
      </c>
    </row>
    <row r="188" spans="5:5" x14ac:dyDescent="0.2">
      <c r="E188" s="6">
        <f t="shared" ca="1" si="2"/>
        <v>46071</v>
      </c>
    </row>
    <row r="189" spans="5:5" x14ac:dyDescent="0.2">
      <c r="E189" s="6">
        <f t="shared" ca="1" si="2"/>
        <v>46072</v>
      </c>
    </row>
    <row r="190" spans="5:5" x14ac:dyDescent="0.2">
      <c r="E190" s="6">
        <f t="shared" ca="1" si="2"/>
        <v>46073</v>
      </c>
    </row>
    <row r="191" spans="5:5" x14ac:dyDescent="0.2">
      <c r="E191" s="6">
        <f t="shared" ca="1" si="2"/>
        <v>46074</v>
      </c>
    </row>
    <row r="192" spans="5:5" x14ac:dyDescent="0.2">
      <c r="E192" s="6">
        <f t="shared" ca="1" si="2"/>
        <v>46075</v>
      </c>
    </row>
    <row r="193" spans="5:5" x14ac:dyDescent="0.2">
      <c r="E193" s="6">
        <f t="shared" ca="1" si="2"/>
        <v>46076</v>
      </c>
    </row>
    <row r="194" spans="5:5" x14ac:dyDescent="0.2">
      <c r="E194" s="6">
        <f t="shared" ca="1" si="2"/>
        <v>46077</v>
      </c>
    </row>
    <row r="195" spans="5:5" x14ac:dyDescent="0.2">
      <c r="E195" s="6">
        <f t="shared" ca="1" si="2"/>
        <v>46078</v>
      </c>
    </row>
    <row r="196" spans="5:5" x14ac:dyDescent="0.2">
      <c r="E196" s="6">
        <f t="shared" ca="1" si="2"/>
        <v>46079</v>
      </c>
    </row>
    <row r="197" spans="5:5" x14ac:dyDescent="0.2">
      <c r="E197" s="6">
        <f t="shared" ca="1" si="2"/>
        <v>46080</v>
      </c>
    </row>
    <row r="198" spans="5:5" x14ac:dyDescent="0.2">
      <c r="E198" s="6">
        <f t="shared" ca="1" si="2"/>
        <v>46081</v>
      </c>
    </row>
    <row r="199" spans="5:5" x14ac:dyDescent="0.2">
      <c r="E199" s="6">
        <f t="shared" ca="1" si="2"/>
        <v>46082</v>
      </c>
    </row>
    <row r="200" spans="5:5" x14ac:dyDescent="0.2">
      <c r="E200" s="6">
        <f t="shared" ca="1" si="2"/>
        <v>46083</v>
      </c>
    </row>
    <row r="201" spans="5:5" x14ac:dyDescent="0.2">
      <c r="E201" s="6">
        <f t="shared" ca="1" si="2"/>
        <v>46084</v>
      </c>
    </row>
    <row r="202" spans="5:5" x14ac:dyDescent="0.2">
      <c r="E202" s="6">
        <f t="shared" ca="1" si="2"/>
        <v>46085</v>
      </c>
    </row>
    <row r="203" spans="5:5" x14ac:dyDescent="0.2">
      <c r="E203" s="6">
        <f t="shared" ca="1" si="2"/>
        <v>46086</v>
      </c>
    </row>
    <row r="204" spans="5:5" x14ac:dyDescent="0.2">
      <c r="E204" s="6">
        <f t="shared" ca="1" si="2"/>
        <v>46087</v>
      </c>
    </row>
    <row r="205" spans="5:5" x14ac:dyDescent="0.2">
      <c r="E205" s="6">
        <f t="shared" ca="1" si="2"/>
        <v>46088</v>
      </c>
    </row>
    <row r="206" spans="5:5" x14ac:dyDescent="0.2">
      <c r="E206" s="6">
        <f t="shared" ca="1" si="2"/>
        <v>46089</v>
      </c>
    </row>
    <row r="207" spans="5:5" x14ac:dyDescent="0.2">
      <c r="E207" s="6">
        <f t="shared" ca="1" si="2"/>
        <v>46090</v>
      </c>
    </row>
    <row r="208" spans="5:5" x14ac:dyDescent="0.2">
      <c r="E208" s="6">
        <f t="shared" ca="1" si="2"/>
        <v>46091</v>
      </c>
    </row>
    <row r="209" spans="5:5" x14ac:dyDescent="0.2">
      <c r="E209" s="6">
        <f t="shared" ca="1" si="2"/>
        <v>46092</v>
      </c>
    </row>
    <row r="210" spans="5:5" x14ac:dyDescent="0.2">
      <c r="E210" s="6">
        <f t="shared" ref="E210:E273" ca="1" si="3">E209+1</f>
        <v>46093</v>
      </c>
    </row>
    <row r="211" spans="5:5" x14ac:dyDescent="0.2">
      <c r="E211" s="6">
        <f t="shared" ca="1" si="3"/>
        <v>46094</v>
      </c>
    </row>
    <row r="212" spans="5:5" x14ac:dyDescent="0.2">
      <c r="E212" s="6">
        <f t="shared" ca="1" si="3"/>
        <v>46095</v>
      </c>
    </row>
    <row r="213" spans="5:5" x14ac:dyDescent="0.2">
      <c r="E213" s="6">
        <f t="shared" ca="1" si="3"/>
        <v>46096</v>
      </c>
    </row>
    <row r="214" spans="5:5" x14ac:dyDescent="0.2">
      <c r="E214" s="6">
        <f t="shared" ca="1" si="3"/>
        <v>46097</v>
      </c>
    </row>
    <row r="215" spans="5:5" x14ac:dyDescent="0.2">
      <c r="E215" s="6">
        <f t="shared" ca="1" si="3"/>
        <v>46098</v>
      </c>
    </row>
    <row r="216" spans="5:5" x14ac:dyDescent="0.2">
      <c r="E216" s="6">
        <f t="shared" ca="1" si="3"/>
        <v>46099</v>
      </c>
    </row>
    <row r="217" spans="5:5" x14ac:dyDescent="0.2">
      <c r="E217" s="6">
        <f t="shared" ca="1" si="3"/>
        <v>46100</v>
      </c>
    </row>
    <row r="218" spans="5:5" x14ac:dyDescent="0.2">
      <c r="E218" s="6">
        <f t="shared" ca="1" si="3"/>
        <v>46101</v>
      </c>
    </row>
    <row r="219" spans="5:5" x14ac:dyDescent="0.2">
      <c r="E219" s="6">
        <f t="shared" ca="1" si="3"/>
        <v>46102</v>
      </c>
    </row>
    <row r="220" spans="5:5" x14ac:dyDescent="0.2">
      <c r="E220" s="6">
        <f t="shared" ca="1" si="3"/>
        <v>46103</v>
      </c>
    </row>
    <row r="221" spans="5:5" x14ac:dyDescent="0.2">
      <c r="E221" s="6">
        <f t="shared" ca="1" si="3"/>
        <v>46104</v>
      </c>
    </row>
    <row r="222" spans="5:5" x14ac:dyDescent="0.2">
      <c r="E222" s="6">
        <f t="shared" ca="1" si="3"/>
        <v>46105</v>
      </c>
    </row>
    <row r="223" spans="5:5" x14ac:dyDescent="0.2">
      <c r="E223" s="6">
        <f t="shared" ca="1" si="3"/>
        <v>46106</v>
      </c>
    </row>
    <row r="224" spans="5:5" x14ac:dyDescent="0.2">
      <c r="E224" s="6">
        <f t="shared" ca="1" si="3"/>
        <v>46107</v>
      </c>
    </row>
    <row r="225" spans="5:5" x14ac:dyDescent="0.2">
      <c r="E225" s="6">
        <f t="shared" ca="1" si="3"/>
        <v>46108</v>
      </c>
    </row>
    <row r="226" spans="5:5" x14ac:dyDescent="0.2">
      <c r="E226" s="6">
        <f t="shared" ca="1" si="3"/>
        <v>46109</v>
      </c>
    </row>
    <row r="227" spans="5:5" x14ac:dyDescent="0.2">
      <c r="E227" s="6">
        <f t="shared" ca="1" si="3"/>
        <v>46110</v>
      </c>
    </row>
    <row r="228" spans="5:5" x14ac:dyDescent="0.2">
      <c r="E228" s="6">
        <f t="shared" ca="1" si="3"/>
        <v>46111</v>
      </c>
    </row>
    <row r="229" spans="5:5" x14ac:dyDescent="0.2">
      <c r="E229" s="6">
        <f t="shared" ca="1" si="3"/>
        <v>46112</v>
      </c>
    </row>
    <row r="230" spans="5:5" x14ac:dyDescent="0.2">
      <c r="E230" s="6">
        <f t="shared" ca="1" si="3"/>
        <v>46113</v>
      </c>
    </row>
    <row r="231" spans="5:5" x14ac:dyDescent="0.2">
      <c r="E231" s="6">
        <f t="shared" ca="1" si="3"/>
        <v>46114</v>
      </c>
    </row>
    <row r="232" spans="5:5" x14ac:dyDescent="0.2">
      <c r="E232" s="6">
        <f t="shared" ca="1" si="3"/>
        <v>46115</v>
      </c>
    </row>
    <row r="233" spans="5:5" x14ac:dyDescent="0.2">
      <c r="E233" s="6">
        <f t="shared" ca="1" si="3"/>
        <v>46116</v>
      </c>
    </row>
    <row r="234" spans="5:5" x14ac:dyDescent="0.2">
      <c r="E234" s="6">
        <f t="shared" ca="1" si="3"/>
        <v>46117</v>
      </c>
    </row>
    <row r="235" spans="5:5" x14ac:dyDescent="0.2">
      <c r="E235" s="6">
        <f t="shared" ca="1" si="3"/>
        <v>46118</v>
      </c>
    </row>
    <row r="236" spans="5:5" x14ac:dyDescent="0.2">
      <c r="E236" s="6">
        <f t="shared" ca="1" si="3"/>
        <v>46119</v>
      </c>
    </row>
    <row r="237" spans="5:5" x14ac:dyDescent="0.2">
      <c r="E237" s="6">
        <f t="shared" ca="1" si="3"/>
        <v>46120</v>
      </c>
    </row>
    <row r="238" spans="5:5" x14ac:dyDescent="0.2">
      <c r="E238" s="6">
        <f t="shared" ca="1" si="3"/>
        <v>46121</v>
      </c>
    </row>
    <row r="239" spans="5:5" x14ac:dyDescent="0.2">
      <c r="E239" s="6">
        <f t="shared" ca="1" si="3"/>
        <v>46122</v>
      </c>
    </row>
    <row r="240" spans="5:5" x14ac:dyDescent="0.2">
      <c r="E240" s="6">
        <f t="shared" ca="1" si="3"/>
        <v>46123</v>
      </c>
    </row>
    <row r="241" spans="5:5" x14ac:dyDescent="0.2">
      <c r="E241" s="6">
        <f t="shared" ca="1" si="3"/>
        <v>46124</v>
      </c>
    </row>
    <row r="242" spans="5:5" x14ac:dyDescent="0.2">
      <c r="E242" s="6">
        <f t="shared" ca="1" si="3"/>
        <v>46125</v>
      </c>
    </row>
    <row r="243" spans="5:5" x14ac:dyDescent="0.2">
      <c r="E243" s="6">
        <f t="shared" ca="1" si="3"/>
        <v>46126</v>
      </c>
    </row>
    <row r="244" spans="5:5" x14ac:dyDescent="0.2">
      <c r="E244" s="6">
        <f t="shared" ca="1" si="3"/>
        <v>46127</v>
      </c>
    </row>
    <row r="245" spans="5:5" x14ac:dyDescent="0.2">
      <c r="E245" s="6">
        <f t="shared" ca="1" si="3"/>
        <v>46128</v>
      </c>
    </row>
    <row r="246" spans="5:5" x14ac:dyDescent="0.2">
      <c r="E246" s="6">
        <f t="shared" ca="1" si="3"/>
        <v>46129</v>
      </c>
    </row>
    <row r="247" spans="5:5" x14ac:dyDescent="0.2">
      <c r="E247" s="6">
        <f t="shared" ca="1" si="3"/>
        <v>46130</v>
      </c>
    </row>
    <row r="248" spans="5:5" x14ac:dyDescent="0.2">
      <c r="E248" s="6">
        <f t="shared" ca="1" si="3"/>
        <v>46131</v>
      </c>
    </row>
    <row r="249" spans="5:5" x14ac:dyDescent="0.2">
      <c r="E249" s="6">
        <f t="shared" ca="1" si="3"/>
        <v>46132</v>
      </c>
    </row>
    <row r="250" spans="5:5" x14ac:dyDescent="0.2">
      <c r="E250" s="6">
        <f t="shared" ca="1" si="3"/>
        <v>46133</v>
      </c>
    </row>
    <row r="251" spans="5:5" x14ac:dyDescent="0.2">
      <c r="E251" s="6">
        <f t="shared" ca="1" si="3"/>
        <v>46134</v>
      </c>
    </row>
    <row r="252" spans="5:5" x14ac:dyDescent="0.2">
      <c r="E252" s="6">
        <f t="shared" ca="1" si="3"/>
        <v>46135</v>
      </c>
    </row>
    <row r="253" spans="5:5" x14ac:dyDescent="0.2">
      <c r="E253" s="6">
        <f t="shared" ca="1" si="3"/>
        <v>46136</v>
      </c>
    </row>
    <row r="254" spans="5:5" x14ac:dyDescent="0.2">
      <c r="E254" s="6">
        <f t="shared" ca="1" si="3"/>
        <v>46137</v>
      </c>
    </row>
    <row r="255" spans="5:5" x14ac:dyDescent="0.2">
      <c r="E255" s="6">
        <f t="shared" ca="1" si="3"/>
        <v>46138</v>
      </c>
    </row>
    <row r="256" spans="5:5" x14ac:dyDescent="0.2">
      <c r="E256" s="6">
        <f t="shared" ca="1" si="3"/>
        <v>46139</v>
      </c>
    </row>
    <row r="257" spans="5:5" x14ac:dyDescent="0.2">
      <c r="E257" s="6">
        <f t="shared" ca="1" si="3"/>
        <v>46140</v>
      </c>
    </row>
    <row r="258" spans="5:5" x14ac:dyDescent="0.2">
      <c r="E258" s="6">
        <f t="shared" ca="1" si="3"/>
        <v>46141</v>
      </c>
    </row>
    <row r="259" spans="5:5" x14ac:dyDescent="0.2">
      <c r="E259" s="6">
        <f t="shared" ca="1" si="3"/>
        <v>46142</v>
      </c>
    </row>
    <row r="260" spans="5:5" x14ac:dyDescent="0.2">
      <c r="E260" s="6">
        <f t="shared" ca="1" si="3"/>
        <v>46143</v>
      </c>
    </row>
    <row r="261" spans="5:5" x14ac:dyDescent="0.2">
      <c r="E261" s="6">
        <f t="shared" ca="1" si="3"/>
        <v>46144</v>
      </c>
    </row>
    <row r="262" spans="5:5" x14ac:dyDescent="0.2">
      <c r="E262" s="6">
        <f t="shared" ca="1" si="3"/>
        <v>46145</v>
      </c>
    </row>
    <row r="263" spans="5:5" x14ac:dyDescent="0.2">
      <c r="E263" s="6">
        <f t="shared" ca="1" si="3"/>
        <v>46146</v>
      </c>
    </row>
    <row r="264" spans="5:5" x14ac:dyDescent="0.2">
      <c r="E264" s="6">
        <f t="shared" ca="1" si="3"/>
        <v>46147</v>
      </c>
    </row>
    <row r="265" spans="5:5" x14ac:dyDescent="0.2">
      <c r="E265" s="6">
        <f t="shared" ca="1" si="3"/>
        <v>46148</v>
      </c>
    </row>
    <row r="266" spans="5:5" x14ac:dyDescent="0.2">
      <c r="E266" s="6">
        <f t="shared" ca="1" si="3"/>
        <v>46149</v>
      </c>
    </row>
    <row r="267" spans="5:5" x14ac:dyDescent="0.2">
      <c r="E267" s="6">
        <f t="shared" ca="1" si="3"/>
        <v>46150</v>
      </c>
    </row>
    <row r="268" spans="5:5" x14ac:dyDescent="0.2">
      <c r="E268" s="6">
        <f t="shared" ca="1" si="3"/>
        <v>46151</v>
      </c>
    </row>
    <row r="269" spans="5:5" x14ac:dyDescent="0.2">
      <c r="E269" s="6">
        <f t="shared" ca="1" si="3"/>
        <v>46152</v>
      </c>
    </row>
    <row r="270" spans="5:5" x14ac:dyDescent="0.2">
      <c r="E270" s="6">
        <f t="shared" ca="1" si="3"/>
        <v>46153</v>
      </c>
    </row>
    <row r="271" spans="5:5" x14ac:dyDescent="0.2">
      <c r="E271" s="6">
        <f t="shared" ca="1" si="3"/>
        <v>46154</v>
      </c>
    </row>
    <row r="272" spans="5:5" x14ac:dyDescent="0.2">
      <c r="E272" s="6">
        <f t="shared" ca="1" si="3"/>
        <v>46155</v>
      </c>
    </row>
    <row r="273" spans="5:5" x14ac:dyDescent="0.2">
      <c r="E273" s="6">
        <f t="shared" ca="1" si="3"/>
        <v>46156</v>
      </c>
    </row>
    <row r="274" spans="5:5" x14ac:dyDescent="0.2">
      <c r="E274" s="6">
        <f t="shared" ref="E274:E337" ca="1" si="4">E273+1</f>
        <v>46157</v>
      </c>
    </row>
    <row r="275" spans="5:5" x14ac:dyDescent="0.2">
      <c r="E275" s="6">
        <f t="shared" ca="1" si="4"/>
        <v>46158</v>
      </c>
    </row>
    <row r="276" spans="5:5" x14ac:dyDescent="0.2">
      <c r="E276" s="6">
        <f t="shared" ca="1" si="4"/>
        <v>46159</v>
      </c>
    </row>
    <row r="277" spans="5:5" x14ac:dyDescent="0.2">
      <c r="E277" s="6">
        <f t="shared" ca="1" si="4"/>
        <v>46160</v>
      </c>
    </row>
    <row r="278" spans="5:5" x14ac:dyDescent="0.2">
      <c r="E278" s="6">
        <f t="shared" ca="1" si="4"/>
        <v>46161</v>
      </c>
    </row>
    <row r="279" spans="5:5" x14ac:dyDescent="0.2">
      <c r="E279" s="6">
        <f t="shared" ca="1" si="4"/>
        <v>46162</v>
      </c>
    </row>
    <row r="280" spans="5:5" x14ac:dyDescent="0.2">
      <c r="E280" s="6">
        <f t="shared" ca="1" si="4"/>
        <v>46163</v>
      </c>
    </row>
    <row r="281" spans="5:5" x14ac:dyDescent="0.2">
      <c r="E281" s="6">
        <f t="shared" ca="1" si="4"/>
        <v>46164</v>
      </c>
    </row>
    <row r="282" spans="5:5" x14ac:dyDescent="0.2">
      <c r="E282" s="6">
        <f t="shared" ca="1" si="4"/>
        <v>46165</v>
      </c>
    </row>
    <row r="283" spans="5:5" x14ac:dyDescent="0.2">
      <c r="E283" s="6">
        <f t="shared" ca="1" si="4"/>
        <v>46166</v>
      </c>
    </row>
    <row r="284" spans="5:5" x14ac:dyDescent="0.2">
      <c r="E284" s="6">
        <f t="shared" ca="1" si="4"/>
        <v>46167</v>
      </c>
    </row>
    <row r="285" spans="5:5" x14ac:dyDescent="0.2">
      <c r="E285" s="6">
        <f t="shared" ca="1" si="4"/>
        <v>46168</v>
      </c>
    </row>
    <row r="286" spans="5:5" x14ac:dyDescent="0.2">
      <c r="E286" s="6">
        <f t="shared" ca="1" si="4"/>
        <v>46169</v>
      </c>
    </row>
    <row r="287" spans="5:5" x14ac:dyDescent="0.2">
      <c r="E287" s="6">
        <f t="shared" ca="1" si="4"/>
        <v>46170</v>
      </c>
    </row>
    <row r="288" spans="5:5" x14ac:dyDescent="0.2">
      <c r="E288" s="6">
        <f t="shared" ca="1" si="4"/>
        <v>46171</v>
      </c>
    </row>
    <row r="289" spans="5:5" x14ac:dyDescent="0.2">
      <c r="E289" s="6">
        <f t="shared" ca="1" si="4"/>
        <v>46172</v>
      </c>
    </row>
    <row r="290" spans="5:5" x14ac:dyDescent="0.2">
      <c r="E290" s="6">
        <f t="shared" ca="1" si="4"/>
        <v>46173</v>
      </c>
    </row>
    <row r="291" spans="5:5" x14ac:dyDescent="0.2">
      <c r="E291" s="6">
        <f t="shared" ca="1" si="4"/>
        <v>46174</v>
      </c>
    </row>
    <row r="292" spans="5:5" x14ac:dyDescent="0.2">
      <c r="E292" s="6">
        <f t="shared" ca="1" si="4"/>
        <v>46175</v>
      </c>
    </row>
    <row r="293" spans="5:5" x14ac:dyDescent="0.2">
      <c r="E293" s="6">
        <f t="shared" ca="1" si="4"/>
        <v>46176</v>
      </c>
    </row>
    <row r="294" spans="5:5" x14ac:dyDescent="0.2">
      <c r="E294" s="6">
        <f t="shared" ca="1" si="4"/>
        <v>46177</v>
      </c>
    </row>
    <row r="295" spans="5:5" x14ac:dyDescent="0.2">
      <c r="E295" s="6">
        <f t="shared" ca="1" si="4"/>
        <v>46178</v>
      </c>
    </row>
    <row r="296" spans="5:5" x14ac:dyDescent="0.2">
      <c r="E296" s="6">
        <f t="shared" ca="1" si="4"/>
        <v>46179</v>
      </c>
    </row>
    <row r="297" spans="5:5" x14ac:dyDescent="0.2">
      <c r="E297" s="6">
        <f t="shared" ca="1" si="4"/>
        <v>46180</v>
      </c>
    </row>
    <row r="298" spans="5:5" x14ac:dyDescent="0.2">
      <c r="E298" s="6">
        <f t="shared" ca="1" si="4"/>
        <v>46181</v>
      </c>
    </row>
    <row r="299" spans="5:5" x14ac:dyDescent="0.2">
      <c r="E299" s="6">
        <f t="shared" ca="1" si="4"/>
        <v>46182</v>
      </c>
    </row>
    <row r="300" spans="5:5" x14ac:dyDescent="0.2">
      <c r="E300" s="6">
        <f t="shared" ca="1" si="4"/>
        <v>46183</v>
      </c>
    </row>
    <row r="301" spans="5:5" x14ac:dyDescent="0.2">
      <c r="E301" s="6">
        <f t="shared" ca="1" si="4"/>
        <v>46184</v>
      </c>
    </row>
    <row r="302" spans="5:5" x14ac:dyDescent="0.2">
      <c r="E302" s="6">
        <f t="shared" ca="1" si="4"/>
        <v>46185</v>
      </c>
    </row>
    <row r="303" spans="5:5" x14ac:dyDescent="0.2">
      <c r="E303" s="6">
        <f t="shared" ca="1" si="4"/>
        <v>46186</v>
      </c>
    </row>
    <row r="304" spans="5:5" x14ac:dyDescent="0.2">
      <c r="E304" s="6">
        <f t="shared" ca="1" si="4"/>
        <v>46187</v>
      </c>
    </row>
    <row r="305" spans="5:5" x14ac:dyDescent="0.2">
      <c r="E305" s="6">
        <f t="shared" ca="1" si="4"/>
        <v>46188</v>
      </c>
    </row>
    <row r="306" spans="5:5" x14ac:dyDescent="0.2">
      <c r="E306" s="6">
        <f t="shared" ca="1" si="4"/>
        <v>46189</v>
      </c>
    </row>
    <row r="307" spans="5:5" x14ac:dyDescent="0.2">
      <c r="E307" s="6">
        <f t="shared" ca="1" si="4"/>
        <v>46190</v>
      </c>
    </row>
    <row r="308" spans="5:5" x14ac:dyDescent="0.2">
      <c r="E308" s="6">
        <f t="shared" ca="1" si="4"/>
        <v>46191</v>
      </c>
    </row>
    <row r="309" spans="5:5" x14ac:dyDescent="0.2">
      <c r="E309" s="6">
        <f t="shared" ca="1" si="4"/>
        <v>46192</v>
      </c>
    </row>
    <row r="310" spans="5:5" x14ac:dyDescent="0.2">
      <c r="E310" s="6">
        <f t="shared" ca="1" si="4"/>
        <v>46193</v>
      </c>
    </row>
    <row r="311" spans="5:5" x14ac:dyDescent="0.2">
      <c r="E311" s="6">
        <f t="shared" ca="1" si="4"/>
        <v>46194</v>
      </c>
    </row>
    <row r="312" spans="5:5" x14ac:dyDescent="0.2">
      <c r="E312" s="6">
        <f t="shared" ca="1" si="4"/>
        <v>46195</v>
      </c>
    </row>
    <row r="313" spans="5:5" x14ac:dyDescent="0.2">
      <c r="E313" s="6">
        <f t="shared" ca="1" si="4"/>
        <v>46196</v>
      </c>
    </row>
    <row r="314" spans="5:5" x14ac:dyDescent="0.2">
      <c r="E314" s="6">
        <f t="shared" ca="1" si="4"/>
        <v>46197</v>
      </c>
    </row>
    <row r="315" spans="5:5" x14ac:dyDescent="0.2">
      <c r="E315" s="6">
        <f t="shared" ca="1" si="4"/>
        <v>46198</v>
      </c>
    </row>
    <row r="316" spans="5:5" x14ac:dyDescent="0.2">
      <c r="E316" s="6">
        <f t="shared" ca="1" si="4"/>
        <v>46199</v>
      </c>
    </row>
    <row r="317" spans="5:5" x14ac:dyDescent="0.2">
      <c r="E317" s="6">
        <f t="shared" ca="1" si="4"/>
        <v>46200</v>
      </c>
    </row>
    <row r="318" spans="5:5" x14ac:dyDescent="0.2">
      <c r="E318" s="6">
        <f t="shared" ca="1" si="4"/>
        <v>46201</v>
      </c>
    </row>
    <row r="319" spans="5:5" x14ac:dyDescent="0.2">
      <c r="E319" s="6">
        <f t="shared" ca="1" si="4"/>
        <v>46202</v>
      </c>
    </row>
    <row r="320" spans="5:5" x14ac:dyDescent="0.2">
      <c r="E320" s="6">
        <f t="shared" ca="1" si="4"/>
        <v>46203</v>
      </c>
    </row>
    <row r="321" spans="5:5" x14ac:dyDescent="0.2">
      <c r="E321" s="6">
        <f t="shared" ca="1" si="4"/>
        <v>46204</v>
      </c>
    </row>
    <row r="322" spans="5:5" x14ac:dyDescent="0.2">
      <c r="E322" s="6">
        <f t="shared" ca="1" si="4"/>
        <v>46205</v>
      </c>
    </row>
    <row r="323" spans="5:5" x14ac:dyDescent="0.2">
      <c r="E323" s="6">
        <f t="shared" ca="1" si="4"/>
        <v>46206</v>
      </c>
    </row>
    <row r="324" spans="5:5" x14ac:dyDescent="0.2">
      <c r="E324" s="6">
        <f t="shared" ca="1" si="4"/>
        <v>46207</v>
      </c>
    </row>
    <row r="325" spans="5:5" x14ac:dyDescent="0.2">
      <c r="E325" s="6">
        <f t="shared" ca="1" si="4"/>
        <v>46208</v>
      </c>
    </row>
    <row r="326" spans="5:5" x14ac:dyDescent="0.2">
      <c r="E326" s="6">
        <f t="shared" ca="1" si="4"/>
        <v>46209</v>
      </c>
    </row>
    <row r="327" spans="5:5" x14ac:dyDescent="0.2">
      <c r="E327" s="6">
        <f t="shared" ca="1" si="4"/>
        <v>46210</v>
      </c>
    </row>
    <row r="328" spans="5:5" x14ac:dyDescent="0.2">
      <c r="E328" s="6">
        <f t="shared" ca="1" si="4"/>
        <v>46211</v>
      </c>
    </row>
    <row r="329" spans="5:5" x14ac:dyDescent="0.2">
      <c r="E329" s="6">
        <f t="shared" ca="1" si="4"/>
        <v>46212</v>
      </c>
    </row>
    <row r="330" spans="5:5" x14ac:dyDescent="0.2">
      <c r="E330" s="6">
        <f t="shared" ca="1" si="4"/>
        <v>46213</v>
      </c>
    </row>
    <row r="331" spans="5:5" x14ac:dyDescent="0.2">
      <c r="E331" s="6">
        <f t="shared" ca="1" si="4"/>
        <v>46214</v>
      </c>
    </row>
    <row r="332" spans="5:5" x14ac:dyDescent="0.2">
      <c r="E332" s="6">
        <f t="shared" ca="1" si="4"/>
        <v>46215</v>
      </c>
    </row>
    <row r="333" spans="5:5" x14ac:dyDescent="0.2">
      <c r="E333" s="6">
        <f t="shared" ca="1" si="4"/>
        <v>46216</v>
      </c>
    </row>
    <row r="334" spans="5:5" x14ac:dyDescent="0.2">
      <c r="E334" s="6">
        <f t="shared" ca="1" si="4"/>
        <v>46217</v>
      </c>
    </row>
    <row r="335" spans="5:5" x14ac:dyDescent="0.2">
      <c r="E335" s="6">
        <f t="shared" ca="1" si="4"/>
        <v>46218</v>
      </c>
    </row>
    <row r="336" spans="5:5" x14ac:dyDescent="0.2">
      <c r="E336" s="6">
        <f t="shared" ca="1" si="4"/>
        <v>46219</v>
      </c>
    </row>
    <row r="337" spans="5:5" x14ac:dyDescent="0.2">
      <c r="E337" s="6">
        <f t="shared" ca="1" si="4"/>
        <v>46220</v>
      </c>
    </row>
    <row r="338" spans="5:5" x14ac:dyDescent="0.2">
      <c r="E338" s="6">
        <f t="shared" ref="E338:E380" ca="1" si="5">E337+1</f>
        <v>46221</v>
      </c>
    </row>
    <row r="339" spans="5:5" x14ac:dyDescent="0.2">
      <c r="E339" s="6">
        <f t="shared" ca="1" si="5"/>
        <v>46222</v>
      </c>
    </row>
    <row r="340" spans="5:5" x14ac:dyDescent="0.2">
      <c r="E340" s="6">
        <f t="shared" ca="1" si="5"/>
        <v>46223</v>
      </c>
    </row>
    <row r="341" spans="5:5" x14ac:dyDescent="0.2">
      <c r="E341" s="6">
        <f t="shared" ca="1" si="5"/>
        <v>46224</v>
      </c>
    </row>
    <row r="342" spans="5:5" x14ac:dyDescent="0.2">
      <c r="E342" s="6">
        <f t="shared" ca="1" si="5"/>
        <v>46225</v>
      </c>
    </row>
    <row r="343" spans="5:5" x14ac:dyDescent="0.2">
      <c r="E343" s="6">
        <f t="shared" ca="1" si="5"/>
        <v>46226</v>
      </c>
    </row>
    <row r="344" spans="5:5" x14ac:dyDescent="0.2">
      <c r="E344" s="6">
        <f t="shared" ca="1" si="5"/>
        <v>46227</v>
      </c>
    </row>
    <row r="345" spans="5:5" x14ac:dyDescent="0.2">
      <c r="E345" s="6">
        <f t="shared" ca="1" si="5"/>
        <v>46228</v>
      </c>
    </row>
    <row r="346" spans="5:5" x14ac:dyDescent="0.2">
      <c r="E346" s="6">
        <f t="shared" ca="1" si="5"/>
        <v>46229</v>
      </c>
    </row>
    <row r="347" spans="5:5" x14ac:dyDescent="0.2">
      <c r="E347" s="6">
        <f t="shared" ca="1" si="5"/>
        <v>46230</v>
      </c>
    </row>
    <row r="348" spans="5:5" x14ac:dyDescent="0.2">
      <c r="E348" s="6">
        <f t="shared" ca="1" si="5"/>
        <v>46231</v>
      </c>
    </row>
    <row r="349" spans="5:5" x14ac:dyDescent="0.2">
      <c r="E349" s="6">
        <f t="shared" ca="1" si="5"/>
        <v>46232</v>
      </c>
    </row>
    <row r="350" spans="5:5" x14ac:dyDescent="0.2">
      <c r="E350" s="6">
        <f t="shared" ca="1" si="5"/>
        <v>46233</v>
      </c>
    </row>
    <row r="351" spans="5:5" x14ac:dyDescent="0.2">
      <c r="E351" s="6">
        <f t="shared" ca="1" si="5"/>
        <v>46234</v>
      </c>
    </row>
    <row r="352" spans="5:5" x14ac:dyDescent="0.2">
      <c r="E352" s="6">
        <f t="shared" ca="1" si="5"/>
        <v>46235</v>
      </c>
    </row>
    <row r="353" spans="5:5" x14ac:dyDescent="0.2">
      <c r="E353" s="6">
        <f t="shared" ca="1" si="5"/>
        <v>46236</v>
      </c>
    </row>
    <row r="354" spans="5:5" x14ac:dyDescent="0.2">
      <c r="E354" s="6">
        <f t="shared" ca="1" si="5"/>
        <v>46237</v>
      </c>
    </row>
    <row r="355" spans="5:5" x14ac:dyDescent="0.2">
      <c r="E355" s="6">
        <f t="shared" ca="1" si="5"/>
        <v>46238</v>
      </c>
    </row>
    <row r="356" spans="5:5" x14ac:dyDescent="0.2">
      <c r="E356" s="6">
        <f t="shared" ca="1" si="5"/>
        <v>46239</v>
      </c>
    </row>
    <row r="357" spans="5:5" x14ac:dyDescent="0.2">
      <c r="E357" s="6">
        <f t="shared" ca="1" si="5"/>
        <v>46240</v>
      </c>
    </row>
    <row r="358" spans="5:5" x14ac:dyDescent="0.2">
      <c r="E358" s="6">
        <f t="shared" ca="1" si="5"/>
        <v>46241</v>
      </c>
    </row>
    <row r="359" spans="5:5" x14ac:dyDescent="0.2">
      <c r="E359" s="6">
        <f t="shared" ca="1" si="5"/>
        <v>46242</v>
      </c>
    </row>
    <row r="360" spans="5:5" x14ac:dyDescent="0.2">
      <c r="E360" s="6">
        <f t="shared" ca="1" si="5"/>
        <v>46243</v>
      </c>
    </row>
    <row r="361" spans="5:5" x14ac:dyDescent="0.2">
      <c r="E361" s="6">
        <f t="shared" ca="1" si="5"/>
        <v>46244</v>
      </c>
    </row>
    <row r="362" spans="5:5" x14ac:dyDescent="0.2">
      <c r="E362" s="6">
        <f t="shared" ca="1" si="5"/>
        <v>46245</v>
      </c>
    </row>
    <row r="363" spans="5:5" x14ac:dyDescent="0.2">
      <c r="E363" s="6">
        <f t="shared" ca="1" si="5"/>
        <v>46246</v>
      </c>
    </row>
    <row r="364" spans="5:5" x14ac:dyDescent="0.2">
      <c r="E364" s="6">
        <f t="shared" ca="1" si="5"/>
        <v>46247</v>
      </c>
    </row>
    <row r="365" spans="5:5" x14ac:dyDescent="0.2">
      <c r="E365" s="6">
        <f t="shared" ca="1" si="5"/>
        <v>46248</v>
      </c>
    </row>
    <row r="366" spans="5:5" x14ac:dyDescent="0.2">
      <c r="E366" s="6">
        <f t="shared" ca="1" si="5"/>
        <v>46249</v>
      </c>
    </row>
    <row r="367" spans="5:5" x14ac:dyDescent="0.2">
      <c r="E367" s="6">
        <f t="shared" ca="1" si="5"/>
        <v>46250</v>
      </c>
    </row>
    <row r="368" spans="5:5" x14ac:dyDescent="0.2">
      <c r="E368" s="6">
        <f t="shared" ca="1" si="5"/>
        <v>46251</v>
      </c>
    </row>
    <row r="369" spans="5:5" x14ac:dyDescent="0.2">
      <c r="E369" s="6">
        <f t="shared" ca="1" si="5"/>
        <v>46252</v>
      </c>
    </row>
    <row r="370" spans="5:5" x14ac:dyDescent="0.2">
      <c r="E370" s="6">
        <f t="shared" ca="1" si="5"/>
        <v>46253</v>
      </c>
    </row>
    <row r="371" spans="5:5" x14ac:dyDescent="0.2">
      <c r="E371" s="6">
        <f t="shared" ca="1" si="5"/>
        <v>46254</v>
      </c>
    </row>
    <row r="372" spans="5:5" x14ac:dyDescent="0.2">
      <c r="E372" s="6">
        <f t="shared" ca="1" si="5"/>
        <v>46255</v>
      </c>
    </row>
    <row r="373" spans="5:5" x14ac:dyDescent="0.2">
      <c r="E373" s="6">
        <f t="shared" ca="1" si="5"/>
        <v>46256</v>
      </c>
    </row>
    <row r="374" spans="5:5" x14ac:dyDescent="0.2">
      <c r="E374" s="6">
        <f t="shared" ca="1" si="5"/>
        <v>46257</v>
      </c>
    </row>
    <row r="375" spans="5:5" x14ac:dyDescent="0.2">
      <c r="E375" s="6">
        <f t="shared" ca="1" si="5"/>
        <v>46258</v>
      </c>
    </row>
    <row r="376" spans="5:5" x14ac:dyDescent="0.2">
      <c r="E376" s="6">
        <f t="shared" ca="1" si="5"/>
        <v>46259</v>
      </c>
    </row>
    <row r="377" spans="5:5" x14ac:dyDescent="0.2">
      <c r="E377" s="6">
        <f t="shared" ca="1" si="5"/>
        <v>46260</v>
      </c>
    </row>
    <row r="378" spans="5:5" x14ac:dyDescent="0.2">
      <c r="E378" s="6">
        <f t="shared" ca="1" si="5"/>
        <v>46261</v>
      </c>
    </row>
    <row r="379" spans="5:5" x14ac:dyDescent="0.2">
      <c r="E379" s="6">
        <f t="shared" ca="1" si="5"/>
        <v>46262</v>
      </c>
    </row>
    <row r="380" spans="5:5" x14ac:dyDescent="0.2">
      <c r="E380" s="6">
        <f t="shared" ca="1" si="5"/>
        <v>46263</v>
      </c>
    </row>
    <row r="381" spans="5:5" x14ac:dyDescent="0.2">
      <c r="E381" s="6"/>
    </row>
    <row r="382" spans="5:5" x14ac:dyDescent="0.2">
      <c r="E382" s="6"/>
    </row>
    <row r="383" spans="5:5" x14ac:dyDescent="0.2">
      <c r="E383" s="6"/>
    </row>
    <row r="384" spans="5:5" x14ac:dyDescent="0.2">
      <c r="E384" s="6"/>
    </row>
    <row r="385" spans="5:5" x14ac:dyDescent="0.2">
      <c r="E385" s="6"/>
    </row>
    <row r="386" spans="5:5" x14ac:dyDescent="0.2">
      <c r="E386" s="6"/>
    </row>
    <row r="387" spans="5:5" x14ac:dyDescent="0.2">
      <c r="E387" s="6"/>
    </row>
    <row r="388" spans="5:5" x14ac:dyDescent="0.2">
      <c r="E388" s="6"/>
    </row>
    <row r="389" spans="5:5" x14ac:dyDescent="0.2">
      <c r="E389" s="6"/>
    </row>
    <row r="390" spans="5:5" x14ac:dyDescent="0.2">
      <c r="E390" s="6"/>
    </row>
    <row r="391" spans="5:5" x14ac:dyDescent="0.2">
      <c r="E391" s="6"/>
    </row>
    <row r="392" spans="5:5" x14ac:dyDescent="0.2">
      <c r="E392" s="6"/>
    </row>
    <row r="393" spans="5:5" x14ac:dyDescent="0.2">
      <c r="E393" s="6"/>
    </row>
    <row r="394" spans="5:5" x14ac:dyDescent="0.2">
      <c r="E394" s="6"/>
    </row>
    <row r="395" spans="5:5" x14ac:dyDescent="0.2">
      <c r="E395" s="6"/>
    </row>
    <row r="396" spans="5:5" x14ac:dyDescent="0.2">
      <c r="E396" s="6"/>
    </row>
    <row r="397" spans="5:5" x14ac:dyDescent="0.2">
      <c r="E397" s="6"/>
    </row>
    <row r="398" spans="5:5" x14ac:dyDescent="0.2">
      <c r="E398" s="6"/>
    </row>
    <row r="399" spans="5:5" x14ac:dyDescent="0.2">
      <c r="E399" s="6"/>
    </row>
    <row r="400" spans="5:5" x14ac:dyDescent="0.2">
      <c r="E400" s="6"/>
    </row>
    <row r="401" spans="5:5" x14ac:dyDescent="0.2">
      <c r="E401" s="6"/>
    </row>
    <row r="402" spans="5:5" x14ac:dyDescent="0.2">
      <c r="E402" s="6"/>
    </row>
    <row r="403" spans="5:5" x14ac:dyDescent="0.2">
      <c r="E403" s="6"/>
    </row>
    <row r="404" spans="5:5" x14ac:dyDescent="0.2">
      <c r="E404" s="6"/>
    </row>
    <row r="405" spans="5:5" x14ac:dyDescent="0.2">
      <c r="E405" s="6"/>
    </row>
    <row r="406" spans="5:5" x14ac:dyDescent="0.2">
      <c r="E406" s="6"/>
    </row>
    <row r="407" spans="5:5" x14ac:dyDescent="0.2">
      <c r="E407" s="6"/>
    </row>
    <row r="408" spans="5:5" x14ac:dyDescent="0.2">
      <c r="E408" s="6"/>
    </row>
    <row r="409" spans="5:5" x14ac:dyDescent="0.2">
      <c r="E409" s="6"/>
    </row>
    <row r="410" spans="5:5" x14ac:dyDescent="0.2">
      <c r="E410" s="6"/>
    </row>
    <row r="411" spans="5:5" x14ac:dyDescent="0.2">
      <c r="E411" s="6"/>
    </row>
    <row r="412" spans="5:5" x14ac:dyDescent="0.2">
      <c r="E412" s="6"/>
    </row>
    <row r="413" spans="5:5" x14ac:dyDescent="0.2">
      <c r="E413" s="6"/>
    </row>
    <row r="414" spans="5:5" x14ac:dyDescent="0.2">
      <c r="E414" s="6"/>
    </row>
    <row r="415" spans="5:5" x14ac:dyDescent="0.2">
      <c r="E415" s="6"/>
    </row>
    <row r="416" spans="5:5" x14ac:dyDescent="0.2">
      <c r="E416" s="6"/>
    </row>
    <row r="417" spans="5:5" x14ac:dyDescent="0.2">
      <c r="E417" s="6"/>
    </row>
    <row r="418" spans="5:5" x14ac:dyDescent="0.2">
      <c r="E418" s="6"/>
    </row>
    <row r="419" spans="5:5" x14ac:dyDescent="0.2">
      <c r="E419" s="6"/>
    </row>
    <row r="420" spans="5:5" x14ac:dyDescent="0.2">
      <c r="E420" s="6"/>
    </row>
    <row r="421" spans="5:5" x14ac:dyDescent="0.2">
      <c r="E421" s="6"/>
    </row>
    <row r="422" spans="5:5" x14ac:dyDescent="0.2">
      <c r="E422" s="6"/>
    </row>
    <row r="423" spans="5:5" x14ac:dyDescent="0.2">
      <c r="E423" s="6"/>
    </row>
    <row r="424" spans="5:5" x14ac:dyDescent="0.2">
      <c r="E424" s="6"/>
    </row>
    <row r="425" spans="5:5" x14ac:dyDescent="0.2">
      <c r="E425" s="6"/>
    </row>
    <row r="426" spans="5:5" x14ac:dyDescent="0.2">
      <c r="E426" s="6"/>
    </row>
    <row r="427" spans="5:5" x14ac:dyDescent="0.2">
      <c r="E427" s="6"/>
    </row>
    <row r="428" spans="5:5" x14ac:dyDescent="0.2">
      <c r="E428" s="6"/>
    </row>
    <row r="429" spans="5:5" x14ac:dyDescent="0.2">
      <c r="E429" s="6"/>
    </row>
    <row r="430" spans="5:5" x14ac:dyDescent="0.2">
      <c r="E430" s="6"/>
    </row>
    <row r="431" spans="5:5" x14ac:dyDescent="0.2">
      <c r="E431" s="6"/>
    </row>
    <row r="432" spans="5:5" x14ac:dyDescent="0.2">
      <c r="E432" s="6"/>
    </row>
    <row r="433" spans="5:5" x14ac:dyDescent="0.2">
      <c r="E433" s="6"/>
    </row>
    <row r="434" spans="5:5" x14ac:dyDescent="0.2">
      <c r="E434" s="6"/>
    </row>
    <row r="435" spans="5:5" x14ac:dyDescent="0.2">
      <c r="E435" s="6"/>
    </row>
    <row r="436" spans="5:5" x14ac:dyDescent="0.2">
      <c r="E436" s="6"/>
    </row>
    <row r="437" spans="5:5" x14ac:dyDescent="0.2">
      <c r="E437" s="6"/>
    </row>
    <row r="438" spans="5:5" x14ac:dyDescent="0.2">
      <c r="E438" s="6"/>
    </row>
    <row r="439" spans="5:5" x14ac:dyDescent="0.2">
      <c r="E439" s="6"/>
    </row>
    <row r="440" spans="5:5" x14ac:dyDescent="0.2">
      <c r="E440" s="6"/>
    </row>
    <row r="441" spans="5:5" x14ac:dyDescent="0.2">
      <c r="E441" s="6"/>
    </row>
    <row r="442" spans="5:5" x14ac:dyDescent="0.2">
      <c r="E442" s="6"/>
    </row>
    <row r="443" spans="5:5" x14ac:dyDescent="0.2">
      <c r="E443" s="6"/>
    </row>
    <row r="444" spans="5:5" x14ac:dyDescent="0.2">
      <c r="E444" s="6"/>
    </row>
    <row r="445" spans="5:5" x14ac:dyDescent="0.2">
      <c r="E445" s="6"/>
    </row>
    <row r="446" spans="5:5" x14ac:dyDescent="0.2">
      <c r="E446" s="6"/>
    </row>
    <row r="447" spans="5:5" x14ac:dyDescent="0.2">
      <c r="E447" s="6"/>
    </row>
    <row r="448" spans="5:5" x14ac:dyDescent="0.2">
      <c r="E448" s="6"/>
    </row>
    <row r="449" spans="5:5" x14ac:dyDescent="0.2">
      <c r="E449" s="6"/>
    </row>
    <row r="450" spans="5:5" x14ac:dyDescent="0.2">
      <c r="E450" s="6"/>
    </row>
    <row r="451" spans="5:5" x14ac:dyDescent="0.2">
      <c r="E451" s="6"/>
    </row>
    <row r="452" spans="5:5" x14ac:dyDescent="0.2">
      <c r="E452" s="6"/>
    </row>
    <row r="453" spans="5:5" x14ac:dyDescent="0.2">
      <c r="E453" s="6"/>
    </row>
    <row r="454" spans="5:5" x14ac:dyDescent="0.2">
      <c r="E454" s="6"/>
    </row>
    <row r="455" spans="5:5" x14ac:dyDescent="0.2">
      <c r="E455" s="6"/>
    </row>
    <row r="456" spans="5:5" x14ac:dyDescent="0.2">
      <c r="E456" s="6"/>
    </row>
    <row r="457" spans="5:5" x14ac:dyDescent="0.2">
      <c r="E457" s="6"/>
    </row>
    <row r="458" spans="5:5" x14ac:dyDescent="0.2">
      <c r="E458" s="6"/>
    </row>
    <row r="459" spans="5:5" x14ac:dyDescent="0.2">
      <c r="E459" s="6"/>
    </row>
    <row r="460" spans="5:5" x14ac:dyDescent="0.2">
      <c r="E460" s="6"/>
    </row>
    <row r="461" spans="5:5" x14ac:dyDescent="0.2">
      <c r="E461" s="6"/>
    </row>
    <row r="462" spans="5:5" x14ac:dyDescent="0.2">
      <c r="E462" s="6"/>
    </row>
    <row r="463" spans="5:5" x14ac:dyDescent="0.2">
      <c r="E463" s="6"/>
    </row>
    <row r="464" spans="5:5" x14ac:dyDescent="0.2">
      <c r="E464" s="6"/>
    </row>
    <row r="465" spans="5:5" x14ac:dyDescent="0.2">
      <c r="E465" s="6"/>
    </row>
    <row r="466" spans="5:5" x14ac:dyDescent="0.2">
      <c r="E466" s="6"/>
    </row>
    <row r="467" spans="5:5" x14ac:dyDescent="0.2">
      <c r="E467" s="6"/>
    </row>
    <row r="468" spans="5:5" x14ac:dyDescent="0.2">
      <c r="E468" s="6"/>
    </row>
    <row r="469" spans="5:5" x14ac:dyDescent="0.2">
      <c r="E469" s="6"/>
    </row>
    <row r="470" spans="5:5" x14ac:dyDescent="0.2">
      <c r="E470" s="6"/>
    </row>
    <row r="471" spans="5:5" x14ac:dyDescent="0.2">
      <c r="E471" s="6"/>
    </row>
    <row r="472" spans="5:5" x14ac:dyDescent="0.2">
      <c r="E472" s="6"/>
    </row>
    <row r="473" spans="5:5" x14ac:dyDescent="0.2">
      <c r="E473" s="6"/>
    </row>
    <row r="474" spans="5:5" x14ac:dyDescent="0.2">
      <c r="E474" s="6"/>
    </row>
    <row r="475" spans="5:5" x14ac:dyDescent="0.2">
      <c r="E475" s="6"/>
    </row>
    <row r="476" spans="5:5" x14ac:dyDescent="0.2">
      <c r="E476" s="6"/>
    </row>
    <row r="477" spans="5:5" x14ac:dyDescent="0.2">
      <c r="E477" s="6"/>
    </row>
    <row r="478" spans="5:5" x14ac:dyDescent="0.2">
      <c r="E478" s="6"/>
    </row>
    <row r="479" spans="5:5" x14ac:dyDescent="0.2">
      <c r="E479" s="6"/>
    </row>
    <row r="480" spans="5:5" x14ac:dyDescent="0.2">
      <c r="E480" s="6"/>
    </row>
    <row r="481" spans="5:5" x14ac:dyDescent="0.2">
      <c r="E481" s="6"/>
    </row>
    <row r="482" spans="5:5" x14ac:dyDescent="0.2">
      <c r="E482" s="6"/>
    </row>
    <row r="483" spans="5:5" x14ac:dyDescent="0.2">
      <c r="E483" s="6"/>
    </row>
    <row r="484" spans="5:5" x14ac:dyDescent="0.2">
      <c r="E484" s="6"/>
    </row>
    <row r="485" spans="5:5" x14ac:dyDescent="0.2">
      <c r="E485" s="6"/>
    </row>
    <row r="486" spans="5:5" x14ac:dyDescent="0.2">
      <c r="E486" s="6"/>
    </row>
    <row r="487" spans="5:5" x14ac:dyDescent="0.2">
      <c r="E487" s="6"/>
    </row>
    <row r="488" spans="5:5" x14ac:dyDescent="0.2">
      <c r="E488" s="6"/>
    </row>
    <row r="489" spans="5:5" x14ac:dyDescent="0.2">
      <c r="E489" s="6"/>
    </row>
    <row r="490" spans="5:5" x14ac:dyDescent="0.2">
      <c r="E490" s="6"/>
    </row>
    <row r="491" spans="5:5" x14ac:dyDescent="0.2">
      <c r="E491" s="6"/>
    </row>
    <row r="492" spans="5:5" x14ac:dyDescent="0.2">
      <c r="E492" s="6"/>
    </row>
    <row r="493" spans="5:5" x14ac:dyDescent="0.2">
      <c r="E493" s="6"/>
    </row>
    <row r="494" spans="5:5" x14ac:dyDescent="0.2">
      <c r="E494" s="6"/>
    </row>
    <row r="495" spans="5:5" x14ac:dyDescent="0.2">
      <c r="E495" s="6"/>
    </row>
    <row r="496" spans="5:5" x14ac:dyDescent="0.2">
      <c r="E496" s="6"/>
    </row>
    <row r="497" spans="5:5" x14ac:dyDescent="0.2">
      <c r="E497" s="6"/>
    </row>
    <row r="498" spans="5:5" x14ac:dyDescent="0.2">
      <c r="E498" s="6"/>
    </row>
    <row r="499" spans="5:5" x14ac:dyDescent="0.2">
      <c r="E499" s="6"/>
    </row>
    <row r="500" spans="5:5" x14ac:dyDescent="0.2">
      <c r="E500" s="6"/>
    </row>
    <row r="501" spans="5:5" x14ac:dyDescent="0.2">
      <c r="E501" s="6"/>
    </row>
    <row r="502" spans="5:5" x14ac:dyDescent="0.2">
      <c r="E502" s="6"/>
    </row>
    <row r="503" spans="5:5" x14ac:dyDescent="0.2">
      <c r="E503" s="6"/>
    </row>
    <row r="504" spans="5:5" x14ac:dyDescent="0.2">
      <c r="E504" s="6"/>
    </row>
    <row r="505" spans="5:5" x14ac:dyDescent="0.2">
      <c r="E505" s="6"/>
    </row>
    <row r="506" spans="5:5" x14ac:dyDescent="0.2">
      <c r="E506" s="6"/>
    </row>
    <row r="507" spans="5:5" x14ac:dyDescent="0.2">
      <c r="E507" s="6"/>
    </row>
    <row r="508" spans="5:5" x14ac:dyDescent="0.2">
      <c r="E508" s="6"/>
    </row>
    <row r="509" spans="5:5" x14ac:dyDescent="0.2">
      <c r="E509" s="6"/>
    </row>
    <row r="510" spans="5:5" x14ac:dyDescent="0.2">
      <c r="E510" s="6"/>
    </row>
    <row r="511" spans="5:5" x14ac:dyDescent="0.2">
      <c r="E511" s="6"/>
    </row>
    <row r="512" spans="5:5" x14ac:dyDescent="0.2">
      <c r="E512" s="6"/>
    </row>
    <row r="513" spans="5:5" x14ac:dyDescent="0.2">
      <c r="E513" s="6"/>
    </row>
    <row r="514" spans="5:5" x14ac:dyDescent="0.2">
      <c r="E514" s="6"/>
    </row>
    <row r="515" spans="5:5" x14ac:dyDescent="0.2">
      <c r="E515" s="6"/>
    </row>
    <row r="516" spans="5:5" x14ac:dyDescent="0.2">
      <c r="E516" s="6"/>
    </row>
    <row r="517" spans="5:5" x14ac:dyDescent="0.2">
      <c r="E517" s="6"/>
    </row>
    <row r="518" spans="5:5" x14ac:dyDescent="0.2">
      <c r="E518" s="6"/>
    </row>
    <row r="519" spans="5:5" x14ac:dyDescent="0.2">
      <c r="E519" s="6"/>
    </row>
    <row r="520" spans="5:5" x14ac:dyDescent="0.2">
      <c r="E520" s="6"/>
    </row>
    <row r="521" spans="5:5" x14ac:dyDescent="0.2">
      <c r="E521" s="6"/>
    </row>
    <row r="522" spans="5:5" x14ac:dyDescent="0.2">
      <c r="E522" s="6"/>
    </row>
    <row r="523" spans="5:5" x14ac:dyDescent="0.2">
      <c r="E523" s="6"/>
    </row>
    <row r="524" spans="5:5" x14ac:dyDescent="0.2">
      <c r="E524" s="6"/>
    </row>
    <row r="525" spans="5:5" x14ac:dyDescent="0.2">
      <c r="E525" s="6"/>
    </row>
    <row r="526" spans="5:5" x14ac:dyDescent="0.2">
      <c r="E526" s="6"/>
    </row>
    <row r="527" spans="5:5" x14ac:dyDescent="0.2">
      <c r="E527" s="6"/>
    </row>
    <row r="528" spans="5:5" x14ac:dyDescent="0.2">
      <c r="E528" s="6"/>
    </row>
    <row r="529" spans="5:5" x14ac:dyDescent="0.2">
      <c r="E529" s="6"/>
    </row>
    <row r="530" spans="5:5" x14ac:dyDescent="0.2">
      <c r="E530" s="6"/>
    </row>
    <row r="531" spans="5:5" x14ac:dyDescent="0.2">
      <c r="E531" s="6"/>
    </row>
    <row r="532" spans="5:5" x14ac:dyDescent="0.2">
      <c r="E532" s="6"/>
    </row>
    <row r="533" spans="5:5" x14ac:dyDescent="0.2">
      <c r="E533" s="6"/>
    </row>
    <row r="534" spans="5:5" x14ac:dyDescent="0.2">
      <c r="E534" s="6"/>
    </row>
    <row r="535" spans="5:5" x14ac:dyDescent="0.2">
      <c r="E535" s="6"/>
    </row>
    <row r="536" spans="5:5" x14ac:dyDescent="0.2">
      <c r="E536" s="6"/>
    </row>
    <row r="537" spans="5:5" x14ac:dyDescent="0.2">
      <c r="E537" s="6"/>
    </row>
    <row r="538" spans="5:5" x14ac:dyDescent="0.2">
      <c r="E538" s="6"/>
    </row>
    <row r="539" spans="5:5" x14ac:dyDescent="0.2">
      <c r="E539" s="6"/>
    </row>
    <row r="540" spans="5:5" x14ac:dyDescent="0.2">
      <c r="E540" s="6"/>
    </row>
    <row r="541" spans="5:5" x14ac:dyDescent="0.2">
      <c r="E541" s="6"/>
    </row>
    <row r="542" spans="5:5" x14ac:dyDescent="0.2">
      <c r="E542" s="6"/>
    </row>
    <row r="543" spans="5:5" x14ac:dyDescent="0.2">
      <c r="E543" s="6"/>
    </row>
    <row r="544" spans="5:5" x14ac:dyDescent="0.2">
      <c r="E544" s="6"/>
    </row>
    <row r="545" spans="5:5" x14ac:dyDescent="0.2">
      <c r="E545" s="6"/>
    </row>
    <row r="546" spans="5:5" x14ac:dyDescent="0.2">
      <c r="E546" s="6"/>
    </row>
  </sheetData>
  <sheetProtection algorithmName="SHA-512" hashValue="8L23dBron0XFZNWnwWirCzktcQzCFVm7mZmFHcKsb5NYOJEWVrLy9sxzT4qlTW9zUiBwdDSUUpyAtcoRt84gxw==" saltValue="9R062Wjuaww4VnPun+VriQ==" spinCount="100000" sheet="1" objects="1" scenarios="1"/>
  <sortState xmlns:xlrd2="http://schemas.microsoft.com/office/spreadsheetml/2017/richdata2" ref="C6:J12">
    <sortCondition ref="C6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A98F2-4B65-4314-8247-81627F29FF45}">
  <sheetPr>
    <pageSetUpPr fitToPage="1"/>
  </sheetPr>
  <dimension ref="A1:W25"/>
  <sheetViews>
    <sheetView showGridLines="0" zoomScaleNormal="100" workbookViewId="0">
      <selection activeCell="P15" sqref="P15"/>
    </sheetView>
  </sheetViews>
  <sheetFormatPr baseColWidth="10" defaultColWidth="7.59765625" defaultRowHeight="13" x14ac:dyDescent="0.2"/>
  <cols>
    <col min="1" max="1" width="2.19921875" style="73" customWidth="1"/>
    <col min="2" max="2" width="1.59765625" style="73" customWidth="1"/>
    <col min="3" max="3" width="10.59765625" style="73" customWidth="1"/>
    <col min="4" max="4" width="5.3984375" style="73" customWidth="1"/>
    <col min="5" max="5" width="12.796875" style="73" customWidth="1"/>
    <col min="6" max="6" width="13.59765625" style="73" customWidth="1"/>
    <col min="7" max="7" width="10.3984375" style="73" customWidth="1"/>
    <col min="8" max="8" width="9.19921875" style="73" customWidth="1"/>
    <col min="9" max="9" width="8.796875" style="73" customWidth="1"/>
    <col min="10" max="10" width="11.796875" style="73" customWidth="1"/>
    <col min="11" max="11" width="9.19921875" style="73" customWidth="1"/>
    <col min="12" max="12" width="11" style="73" customWidth="1"/>
    <col min="13" max="13" width="13.796875" style="73" customWidth="1"/>
    <col min="14" max="15" width="15.19921875" style="73" customWidth="1"/>
    <col min="16" max="16" width="13.796875" style="73" customWidth="1"/>
    <col min="17" max="17" width="13.19921875" style="73" customWidth="1"/>
    <col min="18" max="18" width="11.19921875" style="73" customWidth="1"/>
    <col min="19" max="19" width="10.796875" style="73" customWidth="1"/>
    <col min="20" max="20" width="1.19921875" style="73" customWidth="1"/>
    <col min="21" max="16384" width="7.59765625" style="73"/>
  </cols>
  <sheetData>
    <row r="1" spans="2:19" ht="23.25" customHeight="1" x14ac:dyDescent="0.2">
      <c r="B1" s="72" t="s">
        <v>49</v>
      </c>
      <c r="C1" s="72"/>
    </row>
    <row r="2" spans="2:19" ht="17.75" customHeight="1" x14ac:dyDescent="0.2">
      <c r="C2" s="74" t="s">
        <v>113</v>
      </c>
    </row>
    <row r="3" spans="2:19" ht="38.5" customHeight="1" x14ac:dyDescent="0.2"/>
    <row r="4" spans="2:19" ht="13.25" customHeight="1" x14ac:dyDescent="0.15">
      <c r="B4" s="75" t="s">
        <v>100</v>
      </c>
      <c r="C4" s="75"/>
    </row>
    <row r="5" spans="2:19" ht="13.25" customHeight="1" x14ac:dyDescent="0.2">
      <c r="B5" s="76" t="s">
        <v>110</v>
      </c>
      <c r="C5" s="76"/>
    </row>
    <row r="6" spans="2:19" ht="27.5" customHeight="1" x14ac:dyDescent="0.2">
      <c r="B6" s="118" t="s">
        <v>50</v>
      </c>
      <c r="C6" s="119"/>
      <c r="D6" s="111" t="s">
        <v>51</v>
      </c>
      <c r="E6" s="111" t="s">
        <v>52</v>
      </c>
      <c r="F6" s="111" t="s">
        <v>53</v>
      </c>
      <c r="G6" s="111" t="s">
        <v>54</v>
      </c>
      <c r="H6" s="111" t="s">
        <v>55</v>
      </c>
      <c r="I6" s="111" t="s">
        <v>56</v>
      </c>
      <c r="J6" s="111" t="s">
        <v>57</v>
      </c>
      <c r="K6" s="111" t="s">
        <v>58</v>
      </c>
      <c r="L6" s="113" t="s">
        <v>59</v>
      </c>
      <c r="M6" s="114"/>
      <c r="N6" s="114"/>
      <c r="O6" s="114"/>
      <c r="P6" s="115" t="s">
        <v>60</v>
      </c>
      <c r="Q6" s="116"/>
      <c r="R6" s="116"/>
      <c r="S6" s="117"/>
    </row>
    <row r="7" spans="2:19" ht="78" x14ac:dyDescent="0.2">
      <c r="B7" s="120"/>
      <c r="C7" s="121"/>
      <c r="D7" s="112"/>
      <c r="E7" s="112"/>
      <c r="F7" s="112"/>
      <c r="G7" s="112"/>
      <c r="H7" s="112"/>
      <c r="I7" s="112"/>
      <c r="J7" s="112"/>
      <c r="K7" s="112"/>
      <c r="L7" s="10" t="s">
        <v>61</v>
      </c>
      <c r="M7" s="10" t="s">
        <v>105</v>
      </c>
      <c r="N7" s="10" t="s">
        <v>62</v>
      </c>
      <c r="O7" s="10" t="s">
        <v>63</v>
      </c>
      <c r="P7" s="11" t="s">
        <v>103</v>
      </c>
      <c r="Q7" s="11" t="s">
        <v>64</v>
      </c>
      <c r="R7" s="11" t="s">
        <v>65</v>
      </c>
      <c r="S7" s="11" t="s">
        <v>66</v>
      </c>
    </row>
    <row r="8" spans="2:19" s="81" customFormat="1" ht="20.5" customHeight="1" x14ac:dyDescent="0.2">
      <c r="B8" s="77"/>
      <c r="C8" s="78" t="s">
        <v>67</v>
      </c>
      <c r="D8" s="79">
        <v>1</v>
      </c>
      <c r="E8" s="79" t="s">
        <v>68</v>
      </c>
      <c r="F8" s="79" t="s">
        <v>69</v>
      </c>
      <c r="G8" s="79" t="s">
        <v>70</v>
      </c>
      <c r="H8" s="79" t="s">
        <v>71</v>
      </c>
      <c r="I8" s="79" t="s">
        <v>72</v>
      </c>
      <c r="J8" s="79" t="s">
        <v>73</v>
      </c>
      <c r="K8" s="79" t="s">
        <v>71</v>
      </c>
      <c r="L8" s="12">
        <v>53.61</v>
      </c>
      <c r="M8" s="12" t="s">
        <v>74</v>
      </c>
      <c r="N8" s="12">
        <v>25.5</v>
      </c>
      <c r="O8" s="12">
        <v>5</v>
      </c>
      <c r="P8" s="80">
        <v>2144.2800000000002</v>
      </c>
      <c r="Q8" s="79" t="s">
        <v>74</v>
      </c>
      <c r="R8" s="79" t="s">
        <v>73</v>
      </c>
      <c r="S8" s="79" t="s">
        <v>73</v>
      </c>
    </row>
    <row r="9" spans="2:19" s="81" customFormat="1" ht="20.5" customHeight="1" x14ac:dyDescent="0.2">
      <c r="B9" s="77"/>
      <c r="C9" s="78" t="s">
        <v>67</v>
      </c>
      <c r="D9" s="79">
        <v>2</v>
      </c>
      <c r="E9" s="79" t="s">
        <v>68</v>
      </c>
      <c r="F9" s="79" t="s">
        <v>75</v>
      </c>
      <c r="G9" s="79" t="s">
        <v>70</v>
      </c>
      <c r="H9" s="79" t="s">
        <v>72</v>
      </c>
      <c r="I9" s="79" t="s">
        <v>72</v>
      </c>
      <c r="J9" s="79" t="s">
        <v>73</v>
      </c>
      <c r="K9" s="79" t="s">
        <v>71</v>
      </c>
      <c r="L9" s="12">
        <v>94.41</v>
      </c>
      <c r="M9" s="12">
        <v>5</v>
      </c>
      <c r="N9" s="12">
        <v>25.5</v>
      </c>
      <c r="O9" s="12">
        <v>5</v>
      </c>
      <c r="P9" s="80">
        <v>3776.49</v>
      </c>
      <c r="Q9" s="79" t="s">
        <v>73</v>
      </c>
      <c r="R9" s="79" t="s">
        <v>73</v>
      </c>
      <c r="S9" s="79" t="s">
        <v>73</v>
      </c>
    </row>
    <row r="10" spans="2:19" s="81" customFormat="1" ht="20.5" customHeight="1" x14ac:dyDescent="0.2">
      <c r="B10" s="77"/>
      <c r="C10" s="78" t="s">
        <v>67</v>
      </c>
      <c r="D10" s="79">
        <v>4</v>
      </c>
      <c r="E10" s="79" t="s">
        <v>68</v>
      </c>
      <c r="F10" s="79" t="s">
        <v>75</v>
      </c>
      <c r="G10" s="79" t="s">
        <v>70</v>
      </c>
      <c r="H10" s="79" t="s">
        <v>72</v>
      </c>
      <c r="I10" s="79" t="s">
        <v>72</v>
      </c>
      <c r="J10" s="79" t="s">
        <v>73</v>
      </c>
      <c r="K10" s="79" t="s">
        <v>71</v>
      </c>
      <c r="L10" s="12">
        <v>94.41</v>
      </c>
      <c r="M10" s="12">
        <v>5</v>
      </c>
      <c r="N10" s="12">
        <v>25.5</v>
      </c>
      <c r="O10" s="12">
        <v>5</v>
      </c>
      <c r="P10" s="80">
        <v>3776.49</v>
      </c>
      <c r="Q10" s="79" t="s">
        <v>73</v>
      </c>
      <c r="R10" s="79" t="s">
        <v>73</v>
      </c>
      <c r="S10" s="79" t="s">
        <v>73</v>
      </c>
    </row>
    <row r="11" spans="2:19" s="81" customFormat="1" ht="20.5" customHeight="1" x14ac:dyDescent="0.2">
      <c r="B11" s="77"/>
      <c r="C11" s="78" t="s">
        <v>67</v>
      </c>
      <c r="D11" s="79">
        <v>5</v>
      </c>
      <c r="E11" s="79" t="s">
        <v>76</v>
      </c>
      <c r="F11" s="79" t="s">
        <v>69</v>
      </c>
      <c r="G11" s="79" t="s">
        <v>70</v>
      </c>
      <c r="H11" s="79" t="s">
        <v>72</v>
      </c>
      <c r="I11" s="79" t="s">
        <v>72</v>
      </c>
      <c r="J11" s="79" t="s">
        <v>73</v>
      </c>
      <c r="K11" s="79" t="s">
        <v>71</v>
      </c>
      <c r="L11" s="12">
        <v>19.809999999999999</v>
      </c>
      <c r="M11" s="12">
        <v>5</v>
      </c>
      <c r="N11" s="12">
        <v>25.5</v>
      </c>
      <c r="O11" s="12">
        <v>5</v>
      </c>
      <c r="P11" s="12">
        <v>792.17</v>
      </c>
      <c r="Q11" s="79" t="s">
        <v>73</v>
      </c>
      <c r="R11" s="79" t="s">
        <v>73</v>
      </c>
      <c r="S11" s="79" t="s">
        <v>73</v>
      </c>
    </row>
    <row r="12" spans="2:19" s="81" customFormat="1" ht="20.5" customHeight="1" x14ac:dyDescent="0.2">
      <c r="B12" s="77"/>
      <c r="C12" s="78" t="s">
        <v>67</v>
      </c>
      <c r="D12" s="79">
        <v>6</v>
      </c>
      <c r="E12" s="79" t="s">
        <v>76</v>
      </c>
      <c r="F12" s="79" t="s">
        <v>69</v>
      </c>
      <c r="G12" s="79" t="s">
        <v>70</v>
      </c>
      <c r="H12" s="79" t="s">
        <v>72</v>
      </c>
      <c r="I12" s="79" t="s">
        <v>72</v>
      </c>
      <c r="J12" s="79" t="s">
        <v>73</v>
      </c>
      <c r="K12" s="79" t="s">
        <v>71</v>
      </c>
      <c r="L12" s="12">
        <v>7.82</v>
      </c>
      <c r="M12" s="12">
        <v>5</v>
      </c>
      <c r="N12" s="12">
        <v>25.5</v>
      </c>
      <c r="O12" s="12">
        <v>5</v>
      </c>
      <c r="P12" s="12">
        <v>312.89</v>
      </c>
      <c r="Q12" s="79" t="s">
        <v>73</v>
      </c>
      <c r="R12" s="79" t="s">
        <v>73</v>
      </c>
      <c r="S12" s="79" t="s">
        <v>73</v>
      </c>
    </row>
    <row r="13" spans="2:19" s="81" customFormat="1" ht="20.5" customHeight="1" x14ac:dyDescent="0.2">
      <c r="B13" s="77"/>
      <c r="C13" s="78" t="s">
        <v>67</v>
      </c>
      <c r="D13" s="79" t="s">
        <v>32</v>
      </c>
      <c r="E13" s="79" t="s">
        <v>9</v>
      </c>
      <c r="F13" s="79" t="s">
        <v>77</v>
      </c>
      <c r="G13" s="79" t="s">
        <v>78</v>
      </c>
      <c r="H13" s="79" t="s">
        <v>72</v>
      </c>
      <c r="I13" s="79" t="s">
        <v>72</v>
      </c>
      <c r="J13" s="79" t="s">
        <v>73</v>
      </c>
      <c r="K13" s="79" t="s">
        <v>71</v>
      </c>
      <c r="L13" s="12">
        <v>103.62</v>
      </c>
      <c r="M13" s="12">
        <v>5</v>
      </c>
      <c r="N13" s="12">
        <v>25.5</v>
      </c>
      <c r="O13" s="12">
        <v>5</v>
      </c>
      <c r="P13" s="80">
        <v>4144.63</v>
      </c>
      <c r="Q13" s="79" t="s">
        <v>73</v>
      </c>
      <c r="R13" s="79" t="s">
        <v>73</v>
      </c>
      <c r="S13" s="79" t="s">
        <v>73</v>
      </c>
    </row>
    <row r="14" spans="2:19" s="81" customFormat="1" ht="20.5" customHeight="1" x14ac:dyDescent="0.2">
      <c r="B14" s="77"/>
      <c r="C14" s="78" t="s">
        <v>67</v>
      </c>
      <c r="D14" s="79" t="s">
        <v>33</v>
      </c>
      <c r="E14" s="79" t="s">
        <v>10</v>
      </c>
      <c r="F14" s="79" t="s">
        <v>77</v>
      </c>
      <c r="G14" s="79" t="s">
        <v>78</v>
      </c>
      <c r="H14" s="79" t="s">
        <v>72</v>
      </c>
      <c r="I14" s="79" t="s">
        <v>72</v>
      </c>
      <c r="J14" s="79" t="s">
        <v>73</v>
      </c>
      <c r="K14" s="79" t="s">
        <v>71</v>
      </c>
      <c r="L14" s="12">
        <v>33.130000000000003</v>
      </c>
      <c r="M14" s="12">
        <v>5</v>
      </c>
      <c r="N14" s="12">
        <v>25.5</v>
      </c>
      <c r="O14" s="12">
        <v>5</v>
      </c>
      <c r="P14" s="80">
        <v>1325.29</v>
      </c>
      <c r="Q14" s="79" t="s">
        <v>73</v>
      </c>
      <c r="R14" s="79" t="s">
        <v>73</v>
      </c>
      <c r="S14" s="79" t="s">
        <v>73</v>
      </c>
    </row>
    <row r="16" spans="2:19" ht="13.25" customHeight="1" x14ac:dyDescent="0.2">
      <c r="B16" s="82" t="s">
        <v>79</v>
      </c>
      <c r="C16" s="82"/>
    </row>
    <row r="17" spans="1:23" ht="13.25" customHeight="1" x14ac:dyDescent="0.2">
      <c r="B17" s="82" t="s">
        <v>80</v>
      </c>
      <c r="C17" s="82"/>
    </row>
    <row r="18" spans="1:23" ht="13.25" customHeight="1" x14ac:dyDescent="0.2">
      <c r="B18" s="82" t="s">
        <v>81</v>
      </c>
      <c r="C18" s="82"/>
    </row>
    <row r="19" spans="1:23" ht="13.25" customHeight="1" x14ac:dyDescent="0.2">
      <c r="B19" s="82" t="s">
        <v>109</v>
      </c>
      <c r="C19" s="82"/>
    </row>
    <row r="20" spans="1:23" ht="13.25" customHeight="1" x14ac:dyDescent="0.2">
      <c r="B20" s="82" t="s">
        <v>82</v>
      </c>
      <c r="C20" s="82"/>
    </row>
    <row r="21" spans="1:23" ht="13.25" customHeight="1" x14ac:dyDescent="0.2">
      <c r="B21" s="82"/>
      <c r="C21" s="82"/>
    </row>
    <row r="22" spans="1:23" ht="13.25" customHeight="1" x14ac:dyDescent="0.2">
      <c r="B22" s="82"/>
      <c r="C22" s="82"/>
    </row>
    <row r="24" spans="1:23" s="83" customFormat="1" ht="12" x14ac:dyDescent="0.2"/>
    <row r="25" spans="1:23" x14ac:dyDescent="0.2">
      <c r="A25" s="83"/>
      <c r="B25" s="83"/>
      <c r="C25" s="83" t="s">
        <v>112</v>
      </c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</row>
  </sheetData>
  <sheetProtection algorithmName="SHA-512" hashValue="4UqaiSfctWviDX8+rW2MSc8HV7Qb7H6fD8eJfJksgkbaqEo1QPOqbHEl3OgnmpJbbkgQLwQ3Kyv7wJipX02MmA==" saltValue="aTv36t41NLjYgWmcVLoMGw==" spinCount="100000" sheet="1" objects="1" scenarios="1"/>
  <mergeCells count="11">
    <mergeCell ref="H6:H7"/>
    <mergeCell ref="B6:C7"/>
    <mergeCell ref="D6:D7"/>
    <mergeCell ref="E6:E7"/>
    <mergeCell ref="F6:F7"/>
    <mergeCell ref="G6:G7"/>
    <mergeCell ref="I6:I7"/>
    <mergeCell ref="J6:J7"/>
    <mergeCell ref="K6:K7"/>
    <mergeCell ref="L6:O6"/>
    <mergeCell ref="P6:S6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E1100-4657-4915-8769-6155FD648E4E}">
  <dimension ref="B2:C6"/>
  <sheetViews>
    <sheetView workbookViewId="0">
      <selection activeCell="B2" sqref="B2"/>
    </sheetView>
  </sheetViews>
  <sheetFormatPr baseColWidth="10" defaultColWidth="9" defaultRowHeight="14" x14ac:dyDescent="0.2"/>
  <sheetData>
    <row r="2" spans="2:3" x14ac:dyDescent="0.2">
      <c r="B2" t="s">
        <v>46</v>
      </c>
      <c r="C2" t="s">
        <v>47</v>
      </c>
    </row>
    <row r="5" spans="2:3" x14ac:dyDescent="0.2">
      <c r="B5" t="s">
        <v>99</v>
      </c>
    </row>
    <row r="6" spans="2:3" x14ac:dyDescent="0.2">
      <c r="B6" s="7" t="s">
        <v>98</v>
      </c>
    </row>
  </sheetData>
  <hyperlinks>
    <hyperlink ref="B6" r:id="rId1" xr:uid="{AD217735-2D5F-4A9D-A2BC-E11CDD54735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7</vt:i4>
      </vt:variant>
    </vt:vector>
  </HeadingPairs>
  <TitlesOfParts>
    <vt:vector size="12" baseType="lpstr">
      <vt:lpstr>Reserveringsformulier</vt:lpstr>
      <vt:lpstr>Plattegrond</vt:lpstr>
      <vt:lpstr>Input</vt:lpstr>
      <vt:lpstr>Tarieven 2025-2026</vt:lpstr>
      <vt:lpstr>WW Protected</vt:lpstr>
      <vt:lpstr>Activiteit</vt:lpstr>
      <vt:lpstr>Reserveringsformulier!Afdrukbereik</vt:lpstr>
      <vt:lpstr>'Tarieven 2025-2026'!Afdrukbereik</vt:lpstr>
      <vt:lpstr>Datum</vt:lpstr>
      <vt:lpstr>Tarieven</vt:lpstr>
      <vt:lpstr>Tijd</vt:lpstr>
      <vt:lpstr>Veldnr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Rosita Paone</dc:creator>
  <cp:lastModifiedBy>Danny Zonneveld</cp:lastModifiedBy>
  <cp:lastPrinted>2019-09-19T00:16:31Z</cp:lastPrinted>
  <dcterms:created xsi:type="dcterms:W3CDTF">2019-08-20T21:40:34Z</dcterms:created>
  <dcterms:modified xsi:type="dcterms:W3CDTF">2025-08-29T11:35:06Z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